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\life guard\"/>
    </mc:Choice>
  </mc:AlternateContent>
  <xr:revisionPtr revIDLastSave="0" documentId="13_ncr:1_{BA4E92E9-1108-4402-ACD0-BEBEE9500320}" xr6:coauthVersionLast="36" xr6:coauthVersionMax="47" xr10:uidLastSave="{00000000-0000-0000-0000-000000000000}"/>
  <bookViews>
    <workbookView xWindow="0" yWindow="0" windowWidth="21600" windowHeight="10110" activeTab="5" xr2:uid="{4CF442A0-8263-44CC-91A9-1285BB16EB4C}"/>
  </bookViews>
  <sheets>
    <sheet name="บก.01" sheetId="13" r:id="rId1"/>
    <sheet name="ใบปะหน้า-ปร.4" sheetId="3" r:id="rId2"/>
    <sheet name="ปร.4" sheetId="2" r:id="rId3"/>
    <sheet name="ปร.4 (พ)" sheetId="14" r:id="rId4"/>
    <sheet name="ปร5 (ก)" sheetId="9" r:id="rId5"/>
    <sheet name="ปร6 " sheetId="10" r:id="rId6"/>
  </sheets>
  <externalReferences>
    <externalReference r:id="rId7"/>
    <externalReference r:id="rId8"/>
  </externalReferences>
  <definedNames>
    <definedName name="_xlnm.Print_Area" localSheetId="0">บก.01!$A$1:$H$28</definedName>
    <definedName name="_xlnm.Print_Area" localSheetId="1">'ใบปะหน้า-ปร.4'!$A$1:$J$24</definedName>
    <definedName name="_xlnm.Print_Area" localSheetId="2">ปร.4!$A$1:$J$39</definedName>
    <definedName name="_xlnm.Print_Area" localSheetId="3">'ปร.4 (พ)'!$A$1:$I$12</definedName>
    <definedName name="_xlnm.Print_Area" localSheetId="4">'ปร5 (ก)'!$A$1:$I$33</definedName>
    <definedName name="_xlnm.Print_Area" localSheetId="5">'ปร6 '!$A$1:$G$37</definedName>
    <definedName name="_xlnm.Print_Titles" localSheetId="1">'ใบปะหน้า-ปร.4'!$2:$9</definedName>
    <definedName name="_xlnm.Print_Titles" localSheetId="2">ปร.4!$1:$10</definedName>
    <definedName name="_xlnm.Print_Titles" localSheetId="3">'ปร.4 (พ)'!$1:$10</definedName>
    <definedName name="_xlnm.Print_Titles" localSheetId="4">'ปร5 (ก)'!$2:$9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0" l="1"/>
  <c r="H19" i="9"/>
  <c r="H22" i="9" s="1"/>
  <c r="E13" i="9"/>
  <c r="C24" i="3"/>
  <c r="H12" i="3"/>
  <c r="G12" i="3"/>
  <c r="F7" i="2"/>
  <c r="G4" i="2"/>
  <c r="H35" i="2"/>
  <c r="I35" i="2" s="1"/>
  <c r="I37" i="2" s="1"/>
  <c r="F35" i="2"/>
  <c r="H31" i="2"/>
  <c r="I31" i="2" s="1"/>
  <c r="F31" i="2"/>
  <c r="H30" i="2"/>
  <c r="I30" i="2" s="1"/>
  <c r="F30" i="2"/>
  <c r="H29" i="2"/>
  <c r="C29" i="2"/>
  <c r="F29" i="2" s="1"/>
  <c r="H27" i="2"/>
  <c r="H26" i="2"/>
  <c r="I26" i="2" s="1"/>
  <c r="F26" i="2"/>
  <c r="C25" i="2"/>
  <c r="H25" i="2" s="1"/>
  <c r="C24" i="2"/>
  <c r="H24" i="2" s="1"/>
  <c r="C23" i="2"/>
  <c r="F23" i="2" s="1"/>
  <c r="C22" i="2"/>
  <c r="F22" i="2" s="1"/>
  <c r="C21" i="2"/>
  <c r="H21" i="2" s="1"/>
  <c r="C20" i="2"/>
  <c r="F20" i="2" s="1"/>
  <c r="E19" i="2"/>
  <c r="C18" i="2"/>
  <c r="F18" i="2" s="1"/>
  <c r="H17" i="2"/>
  <c r="I17" i="2" s="1"/>
  <c r="F17" i="2"/>
  <c r="C16" i="2"/>
  <c r="F16" i="2" s="1"/>
  <c r="H15" i="2"/>
  <c r="H14" i="2"/>
  <c r="I14" i="2" s="1"/>
  <c r="F14" i="2"/>
  <c r="I13" i="2"/>
  <c r="H13" i="2"/>
  <c r="I12" i="3"/>
  <c r="H20" i="9" l="1"/>
  <c r="I21" i="2"/>
  <c r="I29" i="2"/>
  <c r="H20" i="2"/>
  <c r="I20" i="2" s="1"/>
  <c r="H23" i="2"/>
  <c r="I23" i="2" s="1"/>
  <c r="F15" i="2"/>
  <c r="I15" i="2" s="1"/>
  <c r="H18" i="2"/>
  <c r="I18" i="2" s="1"/>
  <c r="F21" i="2"/>
  <c r="F24" i="2"/>
  <c r="I24" i="2" s="1"/>
  <c r="C19" i="2"/>
  <c r="F25" i="2"/>
  <c r="I25" i="2" s="1"/>
  <c r="H16" i="2"/>
  <c r="I16" i="2" s="1"/>
  <c r="H22" i="2"/>
  <c r="I22" i="2" s="1"/>
  <c r="B10" i="3"/>
  <c r="H19" i="2" l="1"/>
  <c r="F19" i="2"/>
  <c r="I19" i="2" l="1"/>
  <c r="E27" i="2"/>
  <c r="F27" i="2" s="1"/>
  <c r="I27" i="2" s="1"/>
  <c r="G28" i="2"/>
  <c r="H28" i="2" s="1"/>
  <c r="I28" i="2" s="1"/>
  <c r="I33" i="2" l="1"/>
  <c r="I38" i="2" l="1"/>
  <c r="I39" i="2" s="1"/>
  <c r="G11" i="3"/>
  <c r="H11" i="3" s="1"/>
  <c r="I11" i="3" s="1"/>
  <c r="I19" i="3" s="1"/>
  <c r="C13" i="9" s="1"/>
  <c r="A12" i="10"/>
  <c r="I20" i="3" l="1"/>
  <c r="I22" i="3" s="1"/>
  <c r="G13" i="9" l="1"/>
  <c r="F19" i="10"/>
  <c r="B20" i="10" s="1"/>
  <c r="G19" i="9" l="1"/>
</calcChain>
</file>

<file path=xl/sharedStrings.xml><?xml version="1.0" encoding="utf-8"?>
<sst xmlns="http://schemas.openxmlformats.org/spreadsheetml/2006/main" count="262" uniqueCount="168">
  <si>
    <t>แบบ  ปร.4</t>
  </si>
  <si>
    <t>ปริมาณ</t>
  </si>
  <si>
    <t>ค่าวัสดุ  ต่อหน่วย</t>
  </si>
  <si>
    <t>ค่าแรงงาน  ต่อหน่วย</t>
  </si>
  <si>
    <t>รวมราคา</t>
  </si>
  <si>
    <t>ลำดับ</t>
  </si>
  <si>
    <t>รายการ</t>
  </si>
  <si>
    <t>จำนวน</t>
  </si>
  <si>
    <t>หน่วย</t>
  </si>
  <si>
    <t>ราคา</t>
  </si>
  <si>
    <t>จำนวนเงิน</t>
  </si>
  <si>
    <t>ค่าวัสดุและ</t>
  </si>
  <si>
    <t>หมายเหตุ</t>
  </si>
  <si>
    <t>(บาท)</t>
  </si>
  <si>
    <t>ค่าแรงงาน</t>
  </si>
  <si>
    <t>หมวดงานโครงสร้าง</t>
  </si>
  <si>
    <t>ลบ.ม.</t>
  </si>
  <si>
    <t>ตร.ม.</t>
  </si>
  <si>
    <t>ชุด</t>
  </si>
  <si>
    <t>งาน</t>
  </si>
  <si>
    <t>ค่า Factor F</t>
  </si>
  <si>
    <t>รวมราคาก่อสร้างทั้งสิ้น</t>
  </si>
  <si>
    <t>ลงชื่อ…………………….………………..ประธานกรรมการกำหนดราคากลาง</t>
  </si>
  <si>
    <t>ลงชื่อ……………….……………………..กรรมการกำหนดราคากลาง</t>
  </si>
  <si>
    <t>เห็นชอบ</t>
  </si>
  <si>
    <t>เมืองพัทยา</t>
  </si>
  <si>
    <t>แบบเลขที่</t>
  </si>
  <si>
    <t>ลำดับที่</t>
  </si>
  <si>
    <t>ค่าวัสดุและค่าแรงงาน</t>
  </si>
  <si>
    <t>FACTOR  F</t>
  </si>
  <si>
    <t>ค่าก่อสร้างทั้งหมด</t>
  </si>
  <si>
    <t>รวมเป็นเงิน  (บาท)</t>
  </si>
  <si>
    <t>เป็นเงิน  (บาท)</t>
  </si>
  <si>
    <t>ปรับใช้ (บาท)</t>
  </si>
  <si>
    <t>ประเภทงานอาคาร</t>
  </si>
  <si>
    <t>ยกมาจาก ปร.4</t>
  </si>
  <si>
    <t>เงื่อนไข</t>
  </si>
  <si>
    <t>เงินล่วงหน้าจ่าย</t>
  </si>
  <si>
    <t xml:space="preserve"> % </t>
  </si>
  <si>
    <t>เงินประกันผลงานหัก</t>
  </si>
  <si>
    <t>ดอกเบี้ยเงินกู้</t>
  </si>
  <si>
    <t>ค่าภาษีมูลค่าเพิ่ม (VAT)</t>
  </si>
  <si>
    <t>สรุป</t>
  </si>
  <si>
    <t>รวมคาก่อสร้างเป็นเงินทั้งสิ้น</t>
  </si>
  <si>
    <t>คิดเป็นเงินประมาณ</t>
  </si>
  <si>
    <t>ตัวอักษร</t>
  </si>
  <si>
    <t>ปร.4</t>
  </si>
  <si>
    <t>ลงนาม........................................................</t>
  </si>
  <si>
    <t>เมตร</t>
  </si>
  <si>
    <t>รวม</t>
  </si>
  <si>
    <t>ลบ.ฟ.</t>
  </si>
  <si>
    <t>งานระบบไฟฟ้า</t>
  </si>
  <si>
    <t>งานสถาปัตยกรรม</t>
  </si>
  <si>
    <t>แบบเลขที่     22/2567</t>
  </si>
  <si>
    <t>แบบแสดงรายการ ปริมาณงาน และราคา</t>
  </si>
  <si>
    <t>เมื่อวันที่   27 ตุลาคม 2568</t>
  </si>
  <si>
    <t>คำนวณราคากลางโดย        คณะกรรมการกำหนดราคากลาง</t>
  </si>
  <si>
    <t>สถาปนิกชำนาญการ รักษาการในตำแหน่ง</t>
  </si>
  <si>
    <t>วันที่............................................................</t>
  </si>
  <si>
    <t>แบบ ปร.4 และ ปร. 5</t>
  </si>
  <si>
    <t>ที่แนบ</t>
  </si>
  <si>
    <t>...</t>
  </si>
  <si>
    <t>ลงชื่อ…………………….………………..กรรมการฯ</t>
  </si>
  <si>
    <t>หมวด 1 หมวดงานอาคาร</t>
  </si>
  <si>
    <t>ค่าก่อสร้าง</t>
  </si>
  <si>
    <t>หน่วย : บาท</t>
  </si>
  <si>
    <t xml:space="preserve">                                  คิดเป็น</t>
  </si>
  <si>
    <t>ลงชื่อ…………………….………………..ประธานกรรมการฯ</t>
  </si>
  <si>
    <t>ค่าวัสดุและแรงงาน</t>
  </si>
  <si>
    <t>แบบบก.01</t>
  </si>
  <si>
    <t>1. ชื่อโครงการ</t>
  </si>
  <si>
    <t>2. หน่วยงานเจ้าของโครงการ</t>
  </si>
  <si>
    <t>3. วงเงินงบประมาณที่ได้รับจัดสรร</t>
  </si>
  <si>
    <t>บาท</t>
  </si>
  <si>
    <t>4. ลักษณะงาน</t>
  </si>
  <si>
    <t xml:space="preserve">   โดยสังเขป</t>
  </si>
  <si>
    <t xml:space="preserve">5. ราคากลางคำนวณ ณ วันที่ </t>
  </si>
  <si>
    <t>เป็นเงิน</t>
  </si>
  <si>
    <t>6. บัญชีประมาณการราคากลาง</t>
  </si>
  <si>
    <t xml:space="preserve">     6.1 รายงาน ปร.4</t>
  </si>
  <si>
    <t xml:space="preserve">     6.2 รายงาน ปร.4 (พ)</t>
  </si>
  <si>
    <t xml:space="preserve">     6.3 รายงาน ปร.5 (ก)</t>
  </si>
  <si>
    <t xml:space="preserve">     6.5 รายงานแสดงเหตุผลความจำเป็นรายละเอียดการสืบ</t>
  </si>
  <si>
    <t xml:space="preserve">     6.4 รายงาน ปร.6</t>
  </si>
  <si>
    <t>7. รายชื่อคณะกรรมการกำหนดราคากลาง</t>
  </si>
  <si>
    <t>กลุ่มงาน/งาน    ปรับปรุงและตกแต่งอาคารสำนักงานสัตวแพทย์ เมืองพัทยา</t>
  </si>
  <si>
    <t xml:space="preserve">ชื่อครงการ/งานก่อสร้าง   โครงการปรับปรุงและตกแต่งอาคารสำนักงานสัตวแพทย์ เมืองพัทยา          </t>
  </si>
  <si>
    <t>สถานทีก่อสร้าง</t>
  </si>
  <si>
    <t>หน่วยงานเจ้าของโครงการ/งานก่อสร้าง       เมืองพัทยา</t>
  </si>
  <si>
    <t xml:space="preserve">แบบ  ปร.4  </t>
  </si>
  <si>
    <t>แบบ  ปร.6</t>
  </si>
  <si>
    <t xml:space="preserve">                                                                แบบสรุปราคากลางงานก่อสร้างอาคาร</t>
  </si>
  <si>
    <t>สถานที่ก่อสร้าง</t>
  </si>
  <si>
    <t>หน่วยงานเจ้าของโครงการ/งานก่อสร้าง</t>
  </si>
  <si>
    <t xml:space="preserve">    แบบสรุปราคากลางงานก่อสร้างอาคาร</t>
  </si>
  <si>
    <t>มีจำนวน</t>
  </si>
  <si>
    <t>งานอาคาร</t>
  </si>
  <si>
    <t xml:space="preserve">คำนวณราคากลาง เมื่อวันที่     </t>
  </si>
  <si>
    <t>รวมค่าใช้จ่ายพิเศษตามข้อกำหนดฯ ทุกรายการ</t>
  </si>
  <si>
    <t>ค่าเช่าเครื่องจักร</t>
  </si>
  <si>
    <t>จำนวนวัน</t>
  </si>
  <si>
    <t>ค่าใช้จ่ายรวม (ค่าก่อสร้าง)</t>
  </si>
  <si>
    <t xml:space="preserve">แบบ  ปร.4  (พ) </t>
  </si>
  <si>
    <t>ตารางแสดงวงเงินงบประมาณที่ได้รับจัดสรรและราคากลางในงานจ้างก่อสร้าง</t>
  </si>
  <si>
    <t>แบบ  ปร.5 (ก)</t>
  </si>
  <si>
    <t xml:space="preserve">แบบ ปร.4 </t>
  </si>
  <si>
    <t>ชื่อโครงการ/งานก่อสร้าง   โครงการก่อสร้างหอสังเกตุการณ์</t>
  </si>
  <si>
    <t>สถานทีก่อสร้าง  หาดพัทยา,หาดวงศ์อมาตย์</t>
  </si>
  <si>
    <t>เมื่อวันที่   23 มกราคม 2569</t>
  </si>
  <si>
    <t>แบบเลขที่     77/2568</t>
  </si>
  <si>
    <t>หมวดงานสถาปัตยกรรม</t>
  </si>
  <si>
    <t>ปรับใช้ราคา</t>
  </si>
  <si>
    <t>งานขุดหลุมฐานรากและถมคืน</t>
  </si>
  <si>
    <t>กรมบัญชีกลาง</t>
  </si>
  <si>
    <t>ฐานราก ตุ้มเสา คสล.</t>
  </si>
  <si>
    <t>สืบราคาจากร้านค้า/กรมบัญชีกลาง</t>
  </si>
  <si>
    <t xml:space="preserve">เสาไม้เนื้อแข็ง ขนาด 5x5 นิ้ว </t>
  </si>
  <si>
    <t>คานไม้เนื้อแข็ง ขนาด 2x6 นิ้ว (5x15.2 ซม.)</t>
  </si>
  <si>
    <t>ม.</t>
  </si>
  <si>
    <t>พื้นไม้เนื้อแข็ง ขนาด 6 นิ้ว หนา 1 นิ้ว พร้อมตงไม้</t>
  </si>
  <si>
    <t>ตารางวัสดุมวลรวม/กรมบัญชีกลาง</t>
  </si>
  <si>
    <t xml:space="preserve">ไม้ฝา ขนาด หนา1/2  นิ้ว และกว้าง  6 นิ้ว ฝาไม้ตีช้อนเกล็ดหรือตีทับเกล็ด </t>
  </si>
  <si>
    <t>อะเสไม้เนื้อแข็งขนาด 2x6 นิ้ว (5x15.2 ซม.)</t>
  </si>
  <si>
    <t xml:space="preserve">จันทันไม้เนื้อแข็ง 2x4 นิ้ว </t>
  </si>
  <si>
    <t>แปไม้เนื้อแข็ง 1"x1" @ 0.20 m.</t>
  </si>
  <si>
    <t>หลังคาไม้เทียม</t>
  </si>
  <si>
    <t>สันหลังคาไม้เทียม</t>
  </si>
  <si>
    <t xml:space="preserve">เชิงชายไม้เนื้อแข็ง 1"x2" </t>
  </si>
  <si>
    <t>ค้ำยันไม้เนื้อแข็ง ขนาด 2x4 นิ้ว (5x15.2 ซม.)</t>
  </si>
  <si>
    <t>บันไดไม้เนื้อแข็ง</t>
  </si>
  <si>
    <t>ตะปู (ร้อยละ5 ของราคาไม้)</t>
  </si>
  <si>
    <t>เหมา</t>
  </si>
  <si>
    <t>พาณิชย์กทม.พ.ย.68/กรมบัญชีกลาง</t>
  </si>
  <si>
    <t>ค่าแรงงานก่อสร้างโครงสร้างไม้ (คิดร้อยละ 30 ของราคาวัสดุ)</t>
  </si>
  <si>
    <t>เชือกป่าน 24 mm.</t>
  </si>
  <si>
    <t>งานทาสีน้ำมัน</t>
  </si>
  <si>
    <t>ป้ายอาคาร</t>
  </si>
  <si>
    <t>รวมงานสถาปัตยกรรม</t>
  </si>
  <si>
    <t xml:space="preserve">ไฟสปอร์ตไลท์พร้อมโซล่าเซลล์ สปอตไลท์ SOLAR  400 วัตต์ DAYLIGHT </t>
  </si>
  <si>
    <t>รวมราคางานระบบไฟฟ้า</t>
  </si>
  <si>
    <t>ราคาต่อ 1 หลัง</t>
  </si>
  <si>
    <t>ราคาต่อ 6 หลัง</t>
  </si>
  <si>
    <t>กลุ่มงาน/งาน     ก่อสร้างหอสังเกตุการณ์ เมืองพัทยา</t>
  </si>
  <si>
    <t>กลุ่มงาน/งาน   ก่อสร้างหอสังเกตุการณ์ เมืองพัทยา</t>
  </si>
  <si>
    <t xml:space="preserve">         (นายคมกฤช  พลวิชิตร)</t>
  </si>
  <si>
    <t xml:space="preserve">        (นายจรัญ  เทียมเมือง)</t>
  </si>
  <si>
    <t xml:space="preserve">        (นายริเริ่ม  รังสิเวค)</t>
  </si>
  <si>
    <t xml:space="preserve">   ผู้อำนวยการส่วนป้องกันภัยพิบัติ</t>
  </si>
  <si>
    <t>หัวหน้าฝ่ายควบคุมความปลอดภัยทางทะเล</t>
  </si>
  <si>
    <t xml:space="preserve">      สถาปนิกชำนาญการพิเศษ</t>
  </si>
  <si>
    <t xml:space="preserve">        (นายโชติ  หวานสนิท)</t>
  </si>
  <si>
    <t xml:space="preserve">        (นางสาวสุภาณัฐ  ฉ้งทับ)</t>
  </si>
  <si>
    <t>เจ้าพนักงานป้องกันและบรรเทาสาธารณภัยชำนาญงาน</t>
  </si>
  <si>
    <t xml:space="preserve">          สถาปนิกชำนาญการ</t>
  </si>
  <si>
    <t>หาดพัทยา,หาดวงศ์อมาตย์</t>
  </si>
  <si>
    <t>77/2569</t>
  </si>
  <si>
    <t xml:space="preserve">  ผู้อำนวยการส่วนป้องกันภัยพิบัติ</t>
  </si>
  <si>
    <t xml:space="preserve">         (นายจรัญ  เทียมเมือง)</t>
  </si>
  <si>
    <t xml:space="preserve">         (นายริเริ่ม  รังสิเวค)</t>
  </si>
  <si>
    <t xml:space="preserve">         (นายโชติ  หวานสนิท)</t>
  </si>
  <si>
    <t xml:space="preserve">         (นางสาวสุภาณัฐ  ฉ้งทับ)</t>
  </si>
  <si>
    <t>โครงการก่อสร้างหอสังเกตุการณ์</t>
  </si>
  <si>
    <t>งานก่อสร้าง</t>
  </si>
  <si>
    <t xml:space="preserve">     7.1  นายคมกฤช  พลวิชิตร  ประธานกรรมการกำหนดราคากลาง ( ผู้อำนวยการส่วนป้องกันภัยพิบัติ)</t>
  </si>
  <si>
    <t xml:space="preserve">     7.2  นายจรัญ  เทียมเมือง  กรรมการกำหนดราคากลาง (หัวหน้าฝ่ายควบคุมความปลอดภัยทางทะเล)</t>
  </si>
  <si>
    <t xml:space="preserve">     7.3  (นายริเริ่ม  รังสิเวค)  กรรมการกำหนดราคากลาง (สถาปนิกชำนาญการ รักษาการในตำแหน่ง สถาปนิกชำนาญการพิเศษ)</t>
  </si>
  <si>
    <t xml:space="preserve">     7.4  (นายโชติ  หวานสนิท)  กรรมการกำหนดราคากลาง (เจ้าพนักงานป้องกันและบรรเทาสาธารณภัยชำนาญงาน)</t>
  </si>
  <si>
    <t xml:space="preserve">     7.5  (นางสาวสุภาณัฐ  ฉ้งทับ)  กรรมการกำหนดราคากลาง (สถาปนิกชำนาญการ)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</si>
</sst>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_-* #,##0_-;\-* #,##0_-;_-* &quot;-&quot;??_-;_-@_-"/>
    <numFmt numFmtId="167" formatCode="_-* #,##0.0_-;\-* #,##0.0_-;_-* &quot;-&quot;??_-;_-@_-"/>
    <numFmt numFmtId="170" formatCode="[$-107041E]d\ mmmm\ yyyy;@"/>
  </numFmts>
  <fonts count="18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u/>
      <sz val="14"/>
      <color indexed="12"/>
      <name val="AngsanaUPC"/>
      <family val="1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u val="singleAccounting"/>
      <sz val="14"/>
      <name val="TH SarabunPSK"/>
      <family val="2"/>
    </font>
    <font>
      <b/>
      <sz val="1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0" fontId="1" fillId="0" borderId="0"/>
  </cellStyleXfs>
  <cellXfs count="294">
    <xf numFmtId="0" fontId="0" fillId="0" borderId="0" xfId="0"/>
    <xf numFmtId="0" fontId="2" fillId="0" borderId="0" xfId="1" applyFont="1" applyAlignment="1">
      <alignment vertical="center"/>
    </xf>
    <xf numFmtId="43" fontId="2" fillId="0" borderId="0" xfId="12" applyFont="1" applyAlignment="1">
      <alignment vertical="center"/>
    </xf>
    <xf numFmtId="0" fontId="2" fillId="0" borderId="0" xfId="1" applyFont="1" applyAlignment="1">
      <alignment horizontal="center" vertical="center"/>
    </xf>
    <xf numFmtId="167" fontId="2" fillId="0" borderId="0" xfId="12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 shrinkToFit="1"/>
    </xf>
    <xf numFmtId="0" fontId="2" fillId="2" borderId="0" xfId="1" applyFont="1" applyFill="1" applyAlignment="1">
      <alignment vertical="top"/>
    </xf>
    <xf numFmtId="43" fontId="2" fillId="2" borderId="0" xfId="12" applyFont="1" applyFill="1" applyAlignment="1">
      <alignment vertical="top"/>
    </xf>
    <xf numFmtId="0" fontId="2" fillId="0" borderId="0" xfId="1" applyFont="1" applyAlignment="1">
      <alignment vertical="top"/>
    </xf>
    <xf numFmtId="0" fontId="2" fillId="2" borderId="0" xfId="1" applyFont="1" applyFill="1" applyAlignment="1">
      <alignment horizontal="center" vertical="top"/>
    </xf>
    <xf numFmtId="0" fontId="10" fillId="2" borderId="1" xfId="1" applyFont="1" applyFill="1" applyBorder="1" applyAlignment="1">
      <alignment horizontal="center" vertical="top"/>
    </xf>
    <xf numFmtId="0" fontId="10" fillId="2" borderId="2" xfId="1" applyFont="1" applyFill="1" applyBorder="1" applyAlignment="1">
      <alignment horizontal="center" vertical="top"/>
    </xf>
    <xf numFmtId="0" fontId="10" fillId="2" borderId="3" xfId="1" applyFont="1" applyFill="1" applyBorder="1" applyAlignment="1">
      <alignment horizontal="center" vertical="top"/>
    </xf>
    <xf numFmtId="0" fontId="10" fillId="2" borderId="4" xfId="1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/>
    </xf>
    <xf numFmtId="43" fontId="10" fillId="2" borderId="2" xfId="12" applyFont="1" applyFill="1" applyBorder="1" applyAlignment="1">
      <alignment horizontal="center" vertical="top"/>
    </xf>
    <xf numFmtId="0" fontId="10" fillId="2" borderId="4" xfId="1" applyFont="1" applyFill="1" applyBorder="1" applyAlignment="1">
      <alignment horizontal="center" vertical="top"/>
    </xf>
    <xf numFmtId="0" fontId="10" fillId="2" borderId="0" xfId="1" applyFont="1" applyFill="1" applyAlignment="1">
      <alignment vertical="top"/>
    </xf>
    <xf numFmtId="0" fontId="10" fillId="2" borderId="5" xfId="1" applyFont="1" applyFill="1" applyBorder="1" applyAlignment="1">
      <alignment horizontal="center" vertical="top"/>
    </xf>
    <xf numFmtId="43" fontId="10" fillId="2" borderId="6" xfId="12" applyFont="1" applyFill="1" applyBorder="1" applyAlignment="1">
      <alignment horizontal="center" vertical="top"/>
    </xf>
    <xf numFmtId="0" fontId="10" fillId="2" borderId="6" xfId="1" applyFont="1" applyFill="1" applyBorder="1" applyAlignment="1">
      <alignment horizontal="center" vertical="top"/>
    </xf>
    <xf numFmtId="0" fontId="10" fillId="2" borderId="7" xfId="1" applyFont="1" applyFill="1" applyBorder="1" applyAlignment="1">
      <alignment horizontal="center" vertical="top"/>
    </xf>
    <xf numFmtId="0" fontId="10" fillId="2" borderId="8" xfId="1" applyFont="1" applyFill="1" applyBorder="1" applyAlignment="1">
      <alignment horizontal="center" vertical="top"/>
    </xf>
    <xf numFmtId="43" fontId="10" fillId="2" borderId="9" xfId="12" applyFont="1" applyFill="1" applyBorder="1" applyAlignment="1">
      <alignment horizontal="center" vertical="top"/>
    </xf>
    <xf numFmtId="0" fontId="10" fillId="2" borderId="9" xfId="1" applyFont="1" applyFill="1" applyBorder="1" applyAlignment="1">
      <alignment vertical="top"/>
    </xf>
    <xf numFmtId="0" fontId="10" fillId="2" borderId="10" xfId="1" applyFont="1" applyFill="1" applyBorder="1" applyAlignment="1">
      <alignment horizontal="center" vertical="top" shrinkToFit="1"/>
    </xf>
    <xf numFmtId="49" fontId="10" fillId="2" borderId="10" xfId="1" applyNumberFormat="1" applyFont="1" applyFill="1" applyBorder="1" applyAlignment="1">
      <alignment vertical="top" shrinkToFit="1"/>
    </xf>
    <xf numFmtId="4" fontId="2" fillId="2" borderId="10" xfId="1" applyNumberFormat="1" applyFont="1" applyFill="1" applyBorder="1" applyAlignment="1">
      <alignment horizontal="right" vertical="top"/>
    </xf>
    <xf numFmtId="4" fontId="2" fillId="2" borderId="10" xfId="1" applyNumberFormat="1" applyFont="1" applyFill="1" applyBorder="1" applyAlignment="1">
      <alignment horizontal="right" vertical="top" shrinkToFit="1"/>
    </xf>
    <xf numFmtId="43" fontId="2" fillId="2" borderId="10" xfId="12" applyFont="1" applyFill="1" applyBorder="1" applyAlignment="1">
      <alignment horizontal="right" vertical="top"/>
    </xf>
    <xf numFmtId="4" fontId="2" fillId="2" borderId="10" xfId="1" applyNumberFormat="1" applyFont="1" applyFill="1" applyBorder="1" applyAlignment="1">
      <alignment horizontal="center" vertical="top" shrinkToFit="1"/>
    </xf>
    <xf numFmtId="0" fontId="2" fillId="2" borderId="10" xfId="1" applyFont="1" applyFill="1" applyBorder="1" applyAlignment="1">
      <alignment horizontal="center" vertical="top" shrinkToFit="1"/>
    </xf>
    <xf numFmtId="0" fontId="2" fillId="2" borderId="10" xfId="1" applyFont="1" applyFill="1" applyBorder="1" applyAlignment="1">
      <alignment vertical="top" shrinkToFit="1"/>
    </xf>
    <xf numFmtId="0" fontId="2" fillId="2" borderId="10" xfId="1" applyFont="1" applyFill="1" applyBorder="1" applyAlignment="1">
      <alignment horizontal="center" vertical="top"/>
    </xf>
    <xf numFmtId="0" fontId="2" fillId="2" borderId="10" xfId="1" applyFont="1" applyFill="1" applyBorder="1" applyAlignment="1" applyProtection="1">
      <alignment horizontal="right" vertical="top"/>
      <protection locked="0"/>
    </xf>
    <xf numFmtId="0" fontId="2" fillId="2" borderId="10" xfId="1" applyFont="1" applyFill="1" applyBorder="1" applyAlignment="1" applyProtection="1">
      <alignment horizontal="center" vertical="top"/>
      <protection locked="0"/>
    </xf>
    <xf numFmtId="4" fontId="2" fillId="2" borderId="10" xfId="4" applyNumberFormat="1" applyFont="1" applyFill="1" applyBorder="1" applyAlignment="1">
      <alignment vertical="top" shrinkToFit="1"/>
    </xf>
    <xf numFmtId="43" fontId="2" fillId="2" borderId="10" xfId="12" applyFont="1" applyFill="1" applyBorder="1" applyAlignment="1">
      <alignment horizontal="right" vertical="top" shrinkToFit="1"/>
    </xf>
    <xf numFmtId="0" fontId="2" fillId="2" borderId="10" xfId="1" applyFont="1" applyFill="1" applyBorder="1" applyAlignment="1">
      <alignment vertical="top"/>
    </xf>
    <xf numFmtId="165" fontId="11" fillId="2" borderId="10" xfId="1" applyNumberFormat="1" applyFont="1" applyFill="1" applyBorder="1" applyAlignment="1" applyProtection="1">
      <alignment horizontal="center" vertical="top"/>
      <protection locked="0"/>
    </xf>
    <xf numFmtId="43" fontId="10" fillId="2" borderId="10" xfId="12" applyFont="1" applyFill="1" applyBorder="1" applyAlignment="1">
      <alignment horizontal="right" vertical="top" shrinkToFit="1"/>
    </xf>
    <xf numFmtId="0" fontId="10" fillId="2" borderId="10" xfId="1" applyFont="1" applyFill="1" applyBorder="1" applyAlignment="1" applyProtection="1">
      <alignment horizontal="right" vertical="top"/>
      <protection locked="0"/>
    </xf>
    <xf numFmtId="0" fontId="2" fillId="2" borderId="10" xfId="1" applyFont="1" applyFill="1" applyBorder="1" applyAlignment="1">
      <alignment horizontal="right" vertical="top"/>
    </xf>
    <xf numFmtId="43" fontId="2" fillId="2" borderId="10" xfId="4" applyFont="1" applyFill="1" applyBorder="1" applyAlignment="1" applyProtection="1">
      <alignment horizontal="right" vertical="top"/>
      <protection locked="0"/>
    </xf>
    <xf numFmtId="4" fontId="2" fillId="2" borderId="10" xfId="4" applyNumberFormat="1" applyFont="1" applyFill="1" applyBorder="1" applyAlignment="1">
      <alignment vertical="top"/>
    </xf>
    <xf numFmtId="43" fontId="2" fillId="2" borderId="10" xfId="4" applyFont="1" applyFill="1" applyBorder="1" applyAlignment="1">
      <alignment vertical="top"/>
    </xf>
    <xf numFmtId="0" fontId="10" fillId="2" borderId="10" xfId="1" applyFont="1" applyFill="1" applyBorder="1" applyAlignment="1" applyProtection="1">
      <alignment horizontal="centerContinuous" vertical="top"/>
      <protection locked="0"/>
    </xf>
    <xf numFmtId="43" fontId="10" fillId="2" borderId="10" xfId="4" applyFont="1" applyFill="1" applyBorder="1" applyAlignment="1" applyProtection="1">
      <alignment horizontal="centerContinuous" vertical="top"/>
      <protection locked="0"/>
    </xf>
    <xf numFmtId="4" fontId="10" fillId="2" borderId="10" xfId="4" applyNumberFormat="1" applyFont="1" applyFill="1" applyBorder="1" applyAlignment="1">
      <alignment horizontal="centerContinuous" vertical="top"/>
    </xf>
    <xf numFmtId="43" fontId="10" fillId="2" borderId="10" xfId="4" applyFont="1" applyFill="1" applyBorder="1" applyAlignment="1">
      <alignment horizontal="centerContinuous" vertical="top"/>
    </xf>
    <xf numFmtId="49" fontId="10" fillId="0" borderId="0" xfId="1" applyNumberFormat="1" applyFont="1" applyAlignment="1">
      <alignment vertical="center"/>
    </xf>
    <xf numFmtId="0" fontId="2" fillId="0" borderId="0" xfId="1" applyFont="1" applyAlignment="1">
      <alignment horizontal="right" vertical="center" shrinkToFit="1"/>
    </xf>
    <xf numFmtId="49" fontId="12" fillId="0" borderId="0" xfId="1" applyNumberFormat="1" applyFont="1" applyAlignment="1">
      <alignment horizontal="right" vertical="center"/>
    </xf>
    <xf numFmtId="167" fontId="10" fillId="0" borderId="30" xfId="12" applyNumberFormat="1" applyFont="1" applyBorder="1" applyAlignment="1">
      <alignment horizontal="center" vertical="center"/>
    </xf>
    <xf numFmtId="49" fontId="10" fillId="0" borderId="30" xfId="1" applyNumberFormat="1" applyFont="1" applyBorder="1" applyAlignment="1">
      <alignment horizontal="center" vertical="center"/>
    </xf>
    <xf numFmtId="43" fontId="10" fillId="0" borderId="30" xfId="12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43" fontId="10" fillId="0" borderId="44" xfId="12" applyFont="1" applyBorder="1" applyAlignment="1">
      <alignment horizontal="center" vertical="center"/>
    </xf>
    <xf numFmtId="43" fontId="10" fillId="0" borderId="45" xfId="12" applyFont="1" applyBorder="1" applyAlignment="1">
      <alignment horizontal="center" vertical="center"/>
    </xf>
    <xf numFmtId="43" fontId="10" fillId="0" borderId="46" xfId="12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167" fontId="10" fillId="0" borderId="31" xfId="12" applyNumberFormat="1" applyFont="1" applyBorder="1" applyAlignment="1">
      <alignment horizontal="center" vertical="center"/>
    </xf>
    <xf numFmtId="49" fontId="10" fillId="0" borderId="31" xfId="1" applyNumberFormat="1" applyFont="1" applyBorder="1" applyAlignment="1">
      <alignment horizontal="center" vertical="center"/>
    </xf>
    <xf numFmtId="43" fontId="10" fillId="0" borderId="31" xfId="12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43" fontId="10" fillId="0" borderId="23" xfId="12" applyFont="1" applyBorder="1" applyAlignment="1">
      <alignment horizontal="center" vertical="center"/>
    </xf>
    <xf numFmtId="43" fontId="10" fillId="0" borderId="47" xfId="12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166" fontId="10" fillId="0" borderId="7" xfId="12" applyNumberFormat="1" applyFont="1" applyBorder="1" applyAlignment="1">
      <alignment horizontal="center" vertical="center"/>
    </xf>
    <xf numFmtId="49" fontId="13" fillId="0" borderId="7" xfId="1" applyNumberFormat="1" applyFont="1" applyBorder="1" applyAlignment="1">
      <alignment horizontal="left" vertical="center"/>
    </xf>
    <xf numFmtId="43" fontId="10" fillId="0" borderId="8" xfId="12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43" fontId="10" fillId="0" borderId="9" xfId="12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43" fontId="2" fillId="0" borderId="8" xfId="12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43" fontId="2" fillId="0" borderId="9" xfId="12" applyFont="1" applyBorder="1" applyAlignment="1">
      <alignment horizontal="center" vertical="center"/>
    </xf>
    <xf numFmtId="167" fontId="10" fillId="0" borderId="10" xfId="12" applyNumberFormat="1" applyFont="1" applyBorder="1" applyAlignment="1">
      <alignment horizontal="center" vertical="center" shrinkToFit="1"/>
    </xf>
    <xf numFmtId="49" fontId="2" fillId="0" borderId="10" xfId="1" applyNumberFormat="1" applyFont="1" applyBorder="1" applyAlignment="1">
      <alignment vertical="center" shrinkToFit="1"/>
    </xf>
    <xf numFmtId="0" fontId="12" fillId="0" borderId="9" xfId="1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right" vertical="top"/>
      <protection locked="0"/>
    </xf>
    <xf numFmtId="49" fontId="10" fillId="0" borderId="10" xfId="1" applyNumberFormat="1" applyFont="1" applyBorder="1" applyAlignment="1">
      <alignment vertical="center" shrinkToFit="1"/>
    </xf>
    <xf numFmtId="49" fontId="12" fillId="0" borderId="10" xfId="1" applyNumberFormat="1" applyFont="1" applyBorder="1" applyAlignment="1">
      <alignment vertical="center" shrinkToFit="1"/>
    </xf>
    <xf numFmtId="166" fontId="2" fillId="0" borderId="0" xfId="1" applyNumberFormat="1" applyFont="1" applyAlignment="1">
      <alignment horizontal="center" vertical="center"/>
    </xf>
    <xf numFmtId="166" fontId="10" fillId="2" borderId="7" xfId="12" applyNumberFormat="1" applyFont="1" applyFill="1" applyBorder="1" applyAlignment="1">
      <alignment horizontal="center" vertical="top"/>
    </xf>
    <xf numFmtId="0" fontId="10" fillId="0" borderId="7" xfId="0" applyFont="1" applyBorder="1" applyAlignment="1">
      <alignment horizontal="left" vertical="top"/>
    </xf>
    <xf numFmtId="0" fontId="2" fillId="2" borderId="8" xfId="0" applyFont="1" applyFill="1" applyBorder="1" applyAlignment="1">
      <alignment horizontal="center" vertical="top"/>
    </xf>
    <xf numFmtId="4" fontId="2" fillId="2" borderId="8" xfId="0" applyNumberFormat="1" applyFont="1" applyFill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/>
    </xf>
    <xf numFmtId="43" fontId="2" fillId="2" borderId="9" xfId="12" applyFont="1" applyFill="1" applyBorder="1" applyAlignment="1">
      <alignment horizontal="center" vertical="top"/>
    </xf>
    <xf numFmtId="4" fontId="14" fillId="2" borderId="10" xfId="0" applyNumberFormat="1" applyFont="1" applyFill="1" applyBorder="1" applyAlignment="1">
      <alignment horizontal="center" vertical="top" shrinkToFit="1"/>
    </xf>
    <xf numFmtId="0" fontId="11" fillId="0" borderId="0" xfId="0" applyFont="1" applyAlignment="1">
      <alignment vertical="top"/>
    </xf>
    <xf numFmtId="0" fontId="10" fillId="2" borderId="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1" applyFont="1" applyFill="1" applyBorder="1" applyAlignment="1">
      <alignment horizontal="center" vertical="center" shrinkToFit="1"/>
    </xf>
    <xf numFmtId="0" fontId="15" fillId="0" borderId="10" xfId="1" applyFont="1" applyBorder="1" applyAlignment="1">
      <alignment vertical="center" shrinkToFit="1"/>
    </xf>
    <xf numFmtId="4" fontId="15" fillId="2" borderId="10" xfId="0" applyNumberFormat="1" applyFont="1" applyFill="1" applyBorder="1" applyAlignment="1">
      <alignment horizontal="right" vertical="top" shrinkToFit="1"/>
    </xf>
    <xf numFmtId="4" fontId="15" fillId="2" borderId="10" xfId="1" applyNumberFormat="1" applyFont="1" applyFill="1" applyBorder="1" applyAlignment="1">
      <alignment horizontal="right" vertical="center" shrinkToFit="1"/>
    </xf>
    <xf numFmtId="4" fontId="15" fillId="2" borderId="10" xfId="1" applyNumberFormat="1" applyFont="1" applyFill="1" applyBorder="1" applyAlignment="1">
      <alignment vertical="center" shrinkToFit="1"/>
    </xf>
    <xf numFmtId="4" fontId="15" fillId="2" borderId="10" xfId="0" applyNumberFormat="1" applyFont="1" applyFill="1" applyBorder="1" applyAlignment="1">
      <alignment horizontal="center" vertical="top" shrinkToFit="1"/>
    </xf>
    <xf numFmtId="0" fontId="2" fillId="0" borderId="10" xfId="1" applyFont="1" applyBorder="1" applyAlignment="1">
      <alignment vertical="center" shrinkToFit="1"/>
    </xf>
    <xf numFmtId="4" fontId="2" fillId="2" borderId="10" xfId="0" applyNumberFormat="1" applyFont="1" applyFill="1" applyBorder="1" applyAlignment="1">
      <alignment horizontal="right" vertical="top" shrinkToFit="1"/>
    </xf>
    <xf numFmtId="4" fontId="2" fillId="2" borderId="10" xfId="1" applyNumberFormat="1" applyFont="1" applyFill="1" applyBorder="1" applyAlignment="1">
      <alignment horizontal="right" vertical="center" shrinkToFit="1"/>
    </xf>
    <xf numFmtId="4" fontId="2" fillId="2" borderId="10" xfId="1" applyNumberFormat="1" applyFont="1" applyFill="1" applyBorder="1" applyAlignment="1">
      <alignment vertical="center" shrinkToFit="1"/>
    </xf>
    <xf numFmtId="4" fontId="2" fillId="2" borderId="10" xfId="0" applyNumberFormat="1" applyFont="1" applyFill="1" applyBorder="1" applyAlignment="1">
      <alignment horizontal="center" vertical="top" shrinkToFit="1"/>
    </xf>
    <xf numFmtId="0" fontId="2" fillId="2" borderId="10" xfId="0" applyFont="1" applyFill="1" applyBorder="1" applyAlignment="1">
      <alignment horizontal="center" vertical="top" shrinkToFit="1"/>
    </xf>
    <xf numFmtId="4" fontId="10" fillId="2" borderId="10" xfId="4" applyNumberFormat="1" applyFont="1" applyFill="1" applyBorder="1" applyAlignment="1">
      <alignment vertical="top" shrinkToFit="1"/>
    </xf>
    <xf numFmtId="4" fontId="10" fillId="2" borderId="10" xfId="4" applyNumberFormat="1" applyFont="1" applyFill="1" applyBorder="1" applyAlignment="1">
      <alignment horizontal="right" vertical="top" shrinkToFit="1"/>
    </xf>
    <xf numFmtId="166" fontId="10" fillId="2" borderId="10" xfId="12" applyNumberFormat="1" applyFont="1" applyFill="1" applyBorder="1" applyAlignment="1">
      <alignment horizontal="center" vertical="center" shrinkToFit="1"/>
    </xf>
    <xf numFmtId="0" fontId="10" fillId="0" borderId="10" xfId="1" applyFont="1" applyBorder="1" applyAlignment="1">
      <alignment vertical="center" shrinkToFit="1"/>
    </xf>
    <xf numFmtId="167" fontId="10" fillId="2" borderId="10" xfId="12" applyNumberFormat="1" applyFont="1" applyFill="1" applyBorder="1" applyAlignment="1">
      <alignment horizontal="center" vertical="top" shrinkToFit="1"/>
    </xf>
    <xf numFmtId="0" fontId="10" fillId="0" borderId="10" xfId="0" applyFont="1" applyBorder="1" applyAlignment="1">
      <alignment horizontal="left" vertical="top"/>
    </xf>
    <xf numFmtId="43" fontId="2" fillId="2" borderId="10" xfId="4" applyFont="1" applyFill="1" applyBorder="1" applyAlignment="1">
      <alignment horizontal="center" vertical="top" shrinkToFit="1"/>
    </xf>
    <xf numFmtId="43" fontId="10" fillId="2" borderId="10" xfId="4" applyFont="1" applyFill="1" applyBorder="1" applyAlignment="1">
      <alignment horizontal="center" vertical="top" shrinkToFit="1"/>
    </xf>
    <xf numFmtId="0" fontId="2" fillId="2" borderId="10" xfId="0" applyFont="1" applyFill="1" applyBorder="1" applyAlignment="1">
      <alignment vertical="top" shrinkToFit="1"/>
    </xf>
    <xf numFmtId="43" fontId="2" fillId="2" borderId="10" xfId="12" applyFont="1" applyFill="1" applyBorder="1" applyAlignment="1">
      <alignment horizontal="center" vertical="top" shrinkToFit="1"/>
    </xf>
    <xf numFmtId="0" fontId="2" fillId="2" borderId="10" xfId="1" applyFont="1" applyFill="1" applyBorder="1" applyAlignment="1">
      <alignment vertical="center"/>
    </xf>
    <xf numFmtId="43" fontId="10" fillId="2" borderId="10" xfId="12" applyFont="1" applyFill="1" applyBorder="1" applyAlignment="1">
      <alignment horizontal="right" vertical="center" shrinkToFit="1"/>
    </xf>
    <xf numFmtId="0" fontId="2" fillId="0" borderId="10" xfId="1" applyFont="1" applyBorder="1" applyAlignment="1">
      <alignment horizontal="left" vertical="center" shrinkToFit="1"/>
    </xf>
    <xf numFmtId="0" fontId="10" fillId="0" borderId="10" xfId="1" applyFont="1" applyBorder="1" applyAlignment="1">
      <alignment horizontal="right" vertical="center" shrinkToFit="1"/>
    </xf>
    <xf numFmtId="167" fontId="2" fillId="2" borderId="10" xfId="12" applyNumberFormat="1" applyFont="1" applyFill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/>
    </xf>
    <xf numFmtId="43" fontId="10" fillId="0" borderId="32" xfId="12" applyFont="1" applyBorder="1" applyAlignment="1">
      <alignment horizontal="center" vertical="center"/>
    </xf>
    <xf numFmtId="43" fontId="10" fillId="0" borderId="33" xfId="12" applyFont="1" applyBorder="1" applyAlignment="1">
      <alignment horizontal="center" vertical="center"/>
    </xf>
    <xf numFmtId="43" fontId="10" fillId="0" borderId="34" xfId="12" applyFont="1" applyBorder="1" applyAlignment="1">
      <alignment horizontal="center" vertical="center"/>
    </xf>
    <xf numFmtId="43" fontId="10" fillId="0" borderId="35" xfId="12" applyFont="1" applyBorder="1" applyAlignment="1">
      <alignment horizontal="center" vertical="center"/>
    </xf>
    <xf numFmtId="43" fontId="10" fillId="0" borderId="36" xfId="12" applyFont="1" applyBorder="1" applyAlignment="1">
      <alignment horizontal="center" vertical="center"/>
    </xf>
    <xf numFmtId="43" fontId="10" fillId="0" borderId="37" xfId="12" applyFont="1" applyBorder="1" applyAlignment="1">
      <alignment horizontal="center" vertical="center"/>
    </xf>
    <xf numFmtId="166" fontId="2" fillId="0" borderId="10" xfId="12" applyNumberFormat="1" applyFont="1" applyBorder="1" applyAlignment="1">
      <alignment horizontal="center" vertical="center" shrinkToFit="1"/>
    </xf>
    <xf numFmtId="49" fontId="2" fillId="0" borderId="10" xfId="1" applyNumberFormat="1" applyFont="1" applyBorder="1" applyAlignment="1">
      <alignment horizontal="left" vertical="center" shrinkToFit="1"/>
    </xf>
    <xf numFmtId="43" fontId="2" fillId="0" borderId="50" xfId="12" applyFont="1" applyBorder="1" applyAlignment="1">
      <alignment horizontal="center" vertical="center"/>
    </xf>
    <xf numFmtId="43" fontId="2" fillId="0" borderId="51" xfId="12" applyFont="1" applyBorder="1" applyAlignment="1">
      <alignment horizontal="center" vertical="center"/>
    </xf>
    <xf numFmtId="43" fontId="2" fillId="0" borderId="52" xfId="12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2" fillId="0" borderId="0" xfId="6" applyFont="1"/>
    <xf numFmtId="0" fontId="2" fillId="0" borderId="0" xfId="6" applyFont="1" applyAlignment="1">
      <alignment horizontal="right"/>
    </xf>
    <xf numFmtId="0" fontId="9" fillId="0" borderId="0" xfId="6" applyFont="1" applyAlignment="1">
      <alignment horizontal="centerContinuous"/>
    </xf>
    <xf numFmtId="0" fontId="2" fillId="0" borderId="0" xfId="6" applyFont="1" applyAlignment="1">
      <alignment horizontal="centerContinuous"/>
    </xf>
    <xf numFmtId="0" fontId="2" fillId="0" borderId="11" xfId="6" applyFont="1" applyBorder="1" applyAlignment="1">
      <alignment horizontal="left" vertical="center"/>
    </xf>
    <xf numFmtId="0" fontId="10" fillId="0" borderId="11" xfId="6" applyFont="1" applyBorder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2" fillId="0" borderId="13" xfId="6" applyFont="1" applyBorder="1" applyAlignment="1">
      <alignment horizontal="left" vertical="center"/>
    </xf>
    <xf numFmtId="0" fontId="10" fillId="0" borderId="13" xfId="6" applyFont="1" applyBorder="1" applyAlignment="1">
      <alignment horizontal="left" vertical="center"/>
    </xf>
    <xf numFmtId="49" fontId="2" fillId="0" borderId="13" xfId="6" applyNumberFormat="1" applyFont="1" applyBorder="1" applyAlignment="1">
      <alignment horizontal="left" vertical="center"/>
    </xf>
    <xf numFmtId="0" fontId="2" fillId="0" borderId="13" xfId="6" applyFont="1" applyBorder="1" applyAlignment="1">
      <alignment vertical="center"/>
    </xf>
    <xf numFmtId="0" fontId="2" fillId="0" borderId="13" xfId="6" applyFont="1" applyBorder="1" applyAlignment="1">
      <alignment horizontal="center" vertical="center"/>
    </xf>
    <xf numFmtId="0" fontId="2" fillId="0" borderId="0" xfId="6" applyFont="1" applyAlignment="1">
      <alignment vertical="center"/>
    </xf>
    <xf numFmtId="0" fontId="2" fillId="0" borderId="13" xfId="6" applyFont="1" applyBorder="1" applyAlignment="1">
      <alignment horizontal="left" vertical="center"/>
    </xf>
    <xf numFmtId="0" fontId="10" fillId="0" borderId="15" xfId="6" applyFont="1" applyBorder="1" applyAlignment="1">
      <alignment horizontal="center"/>
    </xf>
    <xf numFmtId="0" fontId="10" fillId="0" borderId="5" xfId="6" applyFont="1" applyBorder="1" applyAlignment="1">
      <alignment horizontal="centerContinuous"/>
    </xf>
    <xf numFmtId="0" fontId="10" fillId="0" borderId="5" xfId="6" applyFont="1" applyBorder="1" applyAlignment="1">
      <alignment horizontal="centerContinuous" shrinkToFit="1"/>
    </xf>
    <xf numFmtId="0" fontId="10" fillId="0" borderId="6" xfId="6" applyFont="1" applyBorder="1" applyAlignment="1">
      <alignment horizontal="centerContinuous" shrinkToFit="1"/>
    </xf>
    <xf numFmtId="0" fontId="10" fillId="0" borderId="16" xfId="6" applyFont="1" applyBorder="1" applyAlignment="1">
      <alignment horizontal="center" shrinkToFit="1"/>
    </xf>
    <xf numFmtId="0" fontId="10" fillId="0" borderId="17" xfId="6" applyFont="1" applyBorder="1" applyAlignment="1">
      <alignment horizontal="center"/>
    </xf>
    <xf numFmtId="0" fontId="10" fillId="0" borderId="17" xfId="6" applyFont="1" applyBorder="1" applyAlignment="1">
      <alignment horizontal="centerContinuous" shrinkToFit="1"/>
    </xf>
    <xf numFmtId="0" fontId="10" fillId="0" borderId="18" xfId="6" applyFont="1" applyBorder="1" applyAlignment="1">
      <alignment horizontal="centerContinuous" shrinkToFit="1"/>
    </xf>
    <xf numFmtId="0" fontId="10" fillId="0" borderId="17" xfId="6" applyFont="1" applyBorder="1" applyAlignment="1">
      <alignment horizontal="center" shrinkToFit="1"/>
    </xf>
    <xf numFmtId="0" fontId="10" fillId="0" borderId="18" xfId="6" applyFont="1" applyBorder="1" applyAlignment="1">
      <alignment horizontal="center" shrinkToFit="1"/>
    </xf>
    <xf numFmtId="0" fontId="10" fillId="0" borderId="19" xfId="6" applyFont="1" applyBorder="1" applyAlignment="1">
      <alignment horizontal="center" shrinkToFit="1"/>
    </xf>
    <xf numFmtId="0" fontId="10" fillId="0" borderId="20" xfId="6" applyFont="1" applyBorder="1" applyAlignment="1">
      <alignment horizontal="center" shrinkToFit="1"/>
    </xf>
    <xf numFmtId="0" fontId="10" fillId="0" borderId="10" xfId="6" applyFont="1" applyBorder="1" applyAlignment="1">
      <alignment horizontal="center"/>
    </xf>
    <xf numFmtId="0" fontId="10" fillId="0" borderId="5" xfId="6" applyFont="1" applyBorder="1" applyAlignment="1">
      <alignment horizontal="left"/>
    </xf>
    <xf numFmtId="0" fontId="10" fillId="0" borderId="5" xfId="6" applyFont="1" applyBorder="1" applyAlignment="1">
      <alignment horizontal="center" shrinkToFit="1"/>
    </xf>
    <xf numFmtId="0" fontId="10" fillId="0" borderId="6" xfId="6" applyFont="1" applyBorder="1" applyAlignment="1">
      <alignment horizontal="center" shrinkToFit="1"/>
    </xf>
    <xf numFmtId="0" fontId="10" fillId="0" borderId="21" xfId="6" applyFont="1" applyBorder="1" applyAlignment="1">
      <alignment horizontal="center" shrinkToFit="1"/>
    </xf>
    <xf numFmtId="0" fontId="10" fillId="0" borderId="4" xfId="6" applyFont="1" applyBorder="1" applyAlignment="1">
      <alignment horizontal="center" shrinkToFit="1"/>
    </xf>
    <xf numFmtId="0" fontId="10" fillId="0" borderId="15" xfId="6" applyFont="1" applyBorder="1" applyAlignment="1">
      <alignment horizontal="center" shrinkToFit="1"/>
    </xf>
    <xf numFmtId="0" fontId="10" fillId="0" borderId="12" xfId="6" applyFont="1" applyBorder="1"/>
    <xf numFmtId="43" fontId="2" fillId="0" borderId="12" xfId="6" applyNumberFormat="1" applyFont="1" applyBorder="1" applyAlignment="1">
      <alignment horizontal="centerContinuous"/>
    </xf>
    <xf numFmtId="4" fontId="2" fillId="0" borderId="14" xfId="6" applyNumberFormat="1" applyFont="1" applyBorder="1" applyAlignment="1">
      <alignment horizontal="centerContinuous"/>
    </xf>
    <xf numFmtId="165" fontId="2" fillId="0" borderId="12" xfId="6" applyNumberFormat="1" applyFont="1" applyBorder="1" applyAlignment="1">
      <alignment horizontal="centerContinuous"/>
    </xf>
    <xf numFmtId="0" fontId="2" fillId="0" borderId="14" xfId="6" applyFont="1" applyBorder="1" applyAlignment="1">
      <alignment horizontal="centerContinuous"/>
    </xf>
    <xf numFmtId="43" fontId="2" fillId="0" borderId="8" xfId="6" applyNumberFormat="1" applyFont="1" applyBorder="1" applyAlignment="1">
      <alignment shrinkToFit="1"/>
    </xf>
    <xf numFmtId="43" fontId="2" fillId="0" borderId="14" xfId="6" applyNumberFormat="1" applyFont="1" applyBorder="1" applyAlignment="1">
      <alignment shrinkToFit="1"/>
    </xf>
    <xf numFmtId="0" fontId="2" fillId="0" borderId="10" xfId="6" applyFont="1" applyBorder="1" applyAlignment="1">
      <alignment horizontal="center" shrinkToFit="1"/>
    </xf>
    <xf numFmtId="0" fontId="2" fillId="0" borderId="12" xfId="6" applyFont="1" applyBorder="1"/>
    <xf numFmtId="0" fontId="2" fillId="0" borderId="14" xfId="6" applyFont="1" applyBorder="1"/>
    <xf numFmtId="0" fontId="2" fillId="0" borderId="10" xfId="6" applyFont="1" applyBorder="1"/>
    <xf numFmtId="0" fontId="2" fillId="0" borderId="10" xfId="6" applyFont="1" applyBorder="1" applyAlignment="1">
      <alignment horizontal="center"/>
    </xf>
    <xf numFmtId="0" fontId="2" fillId="0" borderId="13" xfId="6" applyFont="1" applyBorder="1"/>
    <xf numFmtId="43" fontId="2" fillId="0" borderId="10" xfId="6" applyNumberFormat="1" applyFont="1" applyBorder="1" applyAlignment="1">
      <alignment shrinkToFit="1"/>
    </xf>
    <xf numFmtId="43" fontId="2" fillId="0" borderId="14" xfId="6" applyNumberFormat="1" applyFont="1" applyBorder="1"/>
    <xf numFmtId="164" fontId="16" fillId="0" borderId="19" xfId="6" applyNumberFormat="1" applyFont="1" applyBorder="1" applyAlignment="1">
      <alignment horizontal="center" vertical="center"/>
    </xf>
    <xf numFmtId="43" fontId="10" fillId="0" borderId="22" xfId="6" applyNumberFormat="1" applyFont="1" applyBorder="1" applyAlignment="1">
      <alignment shrinkToFit="1"/>
    </xf>
    <xf numFmtId="0" fontId="14" fillId="0" borderId="13" xfId="6" applyFont="1" applyBorder="1"/>
    <xf numFmtId="0" fontId="2" fillId="0" borderId="11" xfId="6" applyFont="1" applyBorder="1"/>
    <xf numFmtId="0" fontId="10" fillId="0" borderId="11" xfId="6" applyFont="1" applyBorder="1" applyAlignment="1">
      <alignment horizontal="right"/>
    </xf>
    <xf numFmtId="0" fontId="10" fillId="0" borderId="0" xfId="6" applyFont="1"/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vertical="top"/>
    </xf>
    <xf numFmtId="0" fontId="2" fillId="0" borderId="0" xfId="6" applyFont="1" applyAlignment="1">
      <alignment horizontal="left" vertical="top"/>
    </xf>
    <xf numFmtId="0" fontId="2" fillId="0" borderId="0" xfId="6" applyFont="1" applyAlignment="1">
      <alignment horizontal="centerContinuous" vertical="top"/>
    </xf>
    <xf numFmtId="0" fontId="2" fillId="0" borderId="0" xfId="6" applyFont="1" applyAlignment="1">
      <alignment horizontal="right" vertical="center"/>
    </xf>
    <xf numFmtId="0" fontId="17" fillId="0" borderId="0" xfId="6" applyFont="1" applyAlignment="1">
      <alignment horizontal="center" vertical="center"/>
    </xf>
    <xf numFmtId="0" fontId="12" fillId="0" borderId="0" xfId="6" applyFont="1" applyAlignment="1">
      <alignment horizontal="right" vertical="center"/>
    </xf>
    <xf numFmtId="0" fontId="10" fillId="0" borderId="30" xfId="6" applyFont="1" applyBorder="1" applyAlignment="1">
      <alignment horizontal="center" vertical="center"/>
    </xf>
    <xf numFmtId="0" fontId="10" fillId="0" borderId="32" xfId="6" applyFont="1" applyBorder="1" applyAlignment="1">
      <alignment horizontal="center" vertical="center"/>
    </xf>
    <xf numFmtId="0" fontId="10" fillId="0" borderId="33" xfId="6" applyFont="1" applyBorder="1" applyAlignment="1">
      <alignment horizontal="center" vertical="center"/>
    </xf>
    <xf numFmtId="0" fontId="10" fillId="0" borderId="34" xfId="6" applyFont="1" applyBorder="1" applyAlignment="1">
      <alignment horizontal="center" vertical="center"/>
    </xf>
    <xf numFmtId="0" fontId="10" fillId="0" borderId="30" xfId="6" applyFont="1" applyBorder="1" applyAlignment="1">
      <alignment horizontal="centerContinuous" vertical="center" shrinkToFit="1"/>
    </xf>
    <xf numFmtId="0" fontId="10" fillId="0" borderId="31" xfId="6" applyFont="1" applyBorder="1" applyAlignment="1">
      <alignment horizontal="center" vertical="center"/>
    </xf>
    <xf numFmtId="0" fontId="10" fillId="0" borderId="35" xfId="6" applyFont="1" applyBorder="1" applyAlignment="1">
      <alignment horizontal="center" vertical="center"/>
    </xf>
    <xf numFmtId="0" fontId="10" fillId="0" borderId="36" xfId="6" applyFont="1" applyBorder="1" applyAlignment="1">
      <alignment horizontal="center" vertical="center"/>
    </xf>
    <xf numFmtId="0" fontId="10" fillId="0" borderId="37" xfId="6" applyFont="1" applyBorder="1" applyAlignment="1">
      <alignment horizontal="center" vertical="center"/>
    </xf>
    <xf numFmtId="0" fontId="10" fillId="0" borderId="31" xfId="6" applyFont="1" applyBorder="1" applyAlignment="1">
      <alignment horizontal="center" vertical="center" shrinkToFit="1"/>
    </xf>
    <xf numFmtId="0" fontId="2" fillId="0" borderId="38" xfId="6" applyFont="1" applyBorder="1" applyAlignment="1">
      <alignment horizontal="center" vertical="center"/>
    </xf>
    <xf numFmtId="43" fontId="2" fillId="0" borderId="7" xfId="6" applyNumberFormat="1" applyFont="1" applyBorder="1" applyAlignment="1">
      <alignment horizontal="left" vertical="center"/>
    </xf>
    <xf numFmtId="43" fontId="2" fillId="0" borderId="11" xfId="6" applyNumberFormat="1" applyFont="1" applyBorder="1" applyAlignment="1">
      <alignment horizontal="left" vertical="center"/>
    </xf>
    <xf numFmtId="43" fontId="2" fillId="0" borderId="9" xfId="6" applyNumberFormat="1" applyFont="1" applyBorder="1" applyAlignment="1">
      <alignment horizontal="left" vertical="center"/>
    </xf>
    <xf numFmtId="4" fontId="2" fillId="0" borderId="8" xfId="6" applyNumberFormat="1" applyFont="1" applyBorder="1" applyAlignment="1">
      <alignment horizontal="right" vertical="center"/>
    </xf>
    <xf numFmtId="0" fontId="10" fillId="0" borderId="39" xfId="6" applyFont="1" applyBorder="1" applyAlignment="1">
      <alignment horizontal="center" vertical="center" shrinkToFit="1"/>
    </xf>
    <xf numFmtId="0" fontId="2" fillId="0" borderId="40" xfId="6" applyFont="1" applyBorder="1" applyAlignment="1">
      <alignment horizontal="center" vertical="center"/>
    </xf>
    <xf numFmtId="43" fontId="2" fillId="0" borderId="12" xfId="6" applyNumberFormat="1" applyFont="1" applyBorder="1" applyAlignment="1">
      <alignment horizontal="left" vertical="center"/>
    </xf>
    <xf numFmtId="43" fontId="2" fillId="0" borderId="13" xfId="6" applyNumberFormat="1" applyFont="1" applyBorder="1" applyAlignment="1">
      <alignment horizontal="left" vertical="center"/>
    </xf>
    <xf numFmtId="43" fontId="2" fillId="0" borderId="14" xfId="6" applyNumberFormat="1" applyFont="1" applyBorder="1" applyAlignment="1">
      <alignment horizontal="left" vertical="center"/>
    </xf>
    <xf numFmtId="4" fontId="2" fillId="0" borderId="10" xfId="6" applyNumberFormat="1" applyFont="1" applyBorder="1" applyAlignment="1">
      <alignment horizontal="right" vertical="center"/>
    </xf>
    <xf numFmtId="0" fontId="10" fillId="0" borderId="41" xfId="6" applyFont="1" applyBorder="1" applyAlignment="1">
      <alignment horizontal="center" vertical="center" shrinkToFit="1"/>
    </xf>
    <xf numFmtId="43" fontId="2" fillId="0" borderId="7" xfId="6" applyNumberFormat="1" applyFont="1" applyBorder="1" applyAlignment="1">
      <alignment vertical="center"/>
    </xf>
    <xf numFmtId="0" fontId="2" fillId="0" borderId="11" xfId="6" applyFont="1" applyBorder="1" applyAlignment="1">
      <alignment vertical="center"/>
    </xf>
    <xf numFmtId="43" fontId="10" fillId="0" borderId="7" xfId="6" applyNumberFormat="1" applyFont="1" applyBorder="1" applyAlignment="1">
      <alignment vertical="center"/>
    </xf>
    <xf numFmtId="0" fontId="2" fillId="0" borderId="12" xfId="6" applyFont="1" applyBorder="1" applyAlignment="1">
      <alignment vertical="center"/>
    </xf>
    <xf numFmtId="0" fontId="2" fillId="0" borderId="10" xfId="6" applyFont="1" applyBorder="1" applyAlignment="1">
      <alignment horizontal="center" vertical="center"/>
    </xf>
    <xf numFmtId="0" fontId="2" fillId="0" borderId="42" xfId="6" applyFont="1" applyBorder="1" applyAlignment="1">
      <alignment horizontal="center" vertical="center"/>
    </xf>
    <xf numFmtId="0" fontId="2" fillId="0" borderId="1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4" fontId="2" fillId="0" borderId="2" xfId="6" applyNumberFormat="1" applyFont="1" applyBorder="1" applyAlignment="1">
      <alignment horizontal="right" vertical="center"/>
    </xf>
    <xf numFmtId="0" fontId="10" fillId="0" borderId="43" xfId="6" applyFont="1" applyBorder="1" applyAlignment="1">
      <alignment horizontal="center" vertical="center" shrinkToFit="1"/>
    </xf>
    <xf numFmtId="0" fontId="2" fillId="0" borderId="24" xfId="6" applyFont="1" applyBorder="1" applyAlignment="1">
      <alignment horizontal="center" vertical="center"/>
    </xf>
    <xf numFmtId="0" fontId="2" fillId="0" borderId="25" xfId="6" applyFont="1" applyBorder="1" applyAlignment="1">
      <alignment vertical="center"/>
    </xf>
    <xf numFmtId="0" fontId="2" fillId="0" borderId="26" xfId="6" applyFont="1" applyBorder="1" applyAlignment="1">
      <alignment vertical="center"/>
    </xf>
    <xf numFmtId="0" fontId="2" fillId="0" borderId="27" xfId="6" applyFont="1" applyBorder="1" applyAlignment="1">
      <alignment vertical="center"/>
    </xf>
    <xf numFmtId="0" fontId="2" fillId="0" borderId="28" xfId="6" applyFont="1" applyBorder="1" applyAlignment="1">
      <alignment horizontal="center" vertical="center"/>
    </xf>
    <xf numFmtId="0" fontId="10" fillId="0" borderId="29" xfId="6" applyFont="1" applyBorder="1" applyAlignment="1">
      <alignment horizontal="center" vertical="center" shrinkToFit="1"/>
    </xf>
    <xf numFmtId="0" fontId="2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/>
    </xf>
    <xf numFmtId="43" fontId="10" fillId="0" borderId="23" xfId="6" applyNumberFormat="1" applyFont="1" applyBorder="1" applyAlignment="1">
      <alignment horizontal="right" vertical="center" shrinkToFit="1"/>
    </xf>
    <xf numFmtId="0" fontId="10" fillId="0" borderId="0" xfId="6" applyFont="1" applyAlignment="1">
      <alignment horizontal="center" vertical="center" shrinkToFit="1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vertical="center"/>
    </xf>
    <xf numFmtId="4" fontId="13" fillId="2" borderId="10" xfId="4" applyNumberFormat="1" applyFont="1" applyFill="1" applyBorder="1" applyAlignment="1">
      <alignment horizontal="right" vertical="top" shrinkToFit="1"/>
    </xf>
    <xf numFmtId="0" fontId="10" fillId="0" borderId="10" xfId="1" applyFont="1" applyFill="1" applyBorder="1" applyAlignment="1">
      <alignment horizontal="center" vertical="top" shrinkToFit="1"/>
    </xf>
    <xf numFmtId="0" fontId="10" fillId="0" borderId="10" xfId="1" applyFont="1" applyFill="1" applyBorder="1" applyAlignment="1">
      <alignment vertical="top" shrinkToFit="1"/>
    </xf>
    <xf numFmtId="4" fontId="2" fillId="0" borderId="10" xfId="1" applyNumberFormat="1" applyFont="1" applyFill="1" applyBorder="1" applyAlignment="1">
      <alignment horizontal="right" vertical="top"/>
    </xf>
    <xf numFmtId="4" fontId="2" fillId="0" borderId="10" xfId="1" applyNumberFormat="1" applyFont="1" applyFill="1" applyBorder="1" applyAlignment="1">
      <alignment horizontal="right" vertical="top" shrinkToFit="1"/>
    </xf>
    <xf numFmtId="4" fontId="2" fillId="0" borderId="10" xfId="1" applyNumberFormat="1" applyFont="1" applyFill="1" applyBorder="1" applyAlignment="1">
      <alignment horizontal="center" vertical="top" shrinkToFit="1"/>
    </xf>
    <xf numFmtId="0" fontId="2" fillId="0" borderId="10" xfId="1" applyFont="1" applyFill="1" applyBorder="1" applyAlignment="1">
      <alignment horizontal="center" vertical="top" shrinkToFit="1"/>
    </xf>
    <xf numFmtId="0" fontId="2" fillId="0" borderId="10" xfId="1" applyFont="1" applyFill="1" applyBorder="1" applyAlignment="1">
      <alignment vertical="top" shrinkToFit="1"/>
    </xf>
    <xf numFmtId="4" fontId="2" fillId="0" borderId="10" xfId="1" applyNumberFormat="1" applyFont="1" applyFill="1" applyBorder="1" applyAlignment="1">
      <alignment horizontal="center" vertical="top"/>
    </xf>
    <xf numFmtId="4" fontId="2" fillId="0" borderId="10" xfId="3" quotePrefix="1" applyNumberFormat="1" applyFont="1" applyFill="1" applyBorder="1" applyAlignment="1">
      <alignment horizontal="center" vertical="top" shrinkToFit="1"/>
    </xf>
    <xf numFmtId="0" fontId="2" fillId="0" borderId="10" xfId="1" applyFont="1" applyFill="1" applyBorder="1" applyAlignment="1">
      <alignment horizontal="left" vertical="top" wrapText="1" shrinkToFit="1"/>
    </xf>
    <xf numFmtId="2" fontId="2" fillId="0" borderId="10" xfId="1" applyNumberFormat="1" applyFont="1" applyFill="1" applyBorder="1" applyAlignment="1">
      <alignment horizontal="center" vertical="top" shrinkToFit="1"/>
    </xf>
    <xf numFmtId="4" fontId="2" fillId="0" borderId="10" xfId="1" quotePrefix="1" applyNumberFormat="1" applyFont="1" applyFill="1" applyBorder="1" applyAlignment="1">
      <alignment horizontal="center" vertical="top"/>
    </xf>
    <xf numFmtId="4" fontId="10" fillId="0" borderId="10" xfId="1" applyNumberFormat="1" applyFont="1" applyFill="1" applyBorder="1" applyAlignment="1">
      <alignment horizontal="center" vertical="top"/>
    </xf>
    <xf numFmtId="4" fontId="10" fillId="0" borderId="10" xfId="1" applyNumberFormat="1" applyFont="1" applyFill="1" applyBorder="1" applyAlignment="1">
      <alignment horizontal="center" vertical="top" shrinkToFit="1"/>
    </xf>
    <xf numFmtId="4" fontId="10" fillId="0" borderId="10" xfId="1" applyNumberFormat="1" applyFont="1" applyFill="1" applyBorder="1" applyAlignment="1">
      <alignment horizontal="right" vertical="top" shrinkToFit="1"/>
    </xf>
    <xf numFmtId="4" fontId="10" fillId="0" borderId="10" xfId="1" applyNumberFormat="1" applyFont="1" applyFill="1" applyBorder="1" applyAlignment="1">
      <alignment horizontal="right" vertical="top"/>
    </xf>
    <xf numFmtId="4" fontId="10" fillId="0" borderId="10" xfId="3" quotePrefix="1" applyNumberFormat="1" applyFont="1" applyFill="1" applyBorder="1" applyAlignment="1">
      <alignment horizontal="center" vertical="top" shrinkToFit="1"/>
    </xf>
    <xf numFmtId="4" fontId="10" fillId="0" borderId="10" xfId="1" quotePrefix="1" applyNumberFormat="1" applyFont="1" applyFill="1" applyBorder="1" applyAlignment="1">
      <alignment horizontal="center" vertical="top"/>
    </xf>
    <xf numFmtId="0" fontId="2" fillId="0" borderId="10" xfId="1" applyFont="1" applyFill="1" applyBorder="1" applyAlignment="1">
      <alignment vertical="top" wrapText="1" shrinkToFit="1"/>
    </xf>
    <xf numFmtId="0" fontId="10" fillId="0" borderId="10" xfId="1" applyFont="1" applyFill="1" applyBorder="1" applyAlignment="1" applyProtection="1">
      <alignment horizontal="right" vertical="top" shrinkToFit="1"/>
      <protection locked="0"/>
    </xf>
    <xf numFmtId="4" fontId="2" fillId="0" borderId="10" xfId="4" applyNumberFormat="1" applyFont="1" applyFill="1" applyBorder="1" applyAlignment="1">
      <alignment vertical="top" shrinkToFit="1"/>
    </xf>
    <xf numFmtId="4" fontId="10" fillId="0" borderId="10" xfId="4" applyNumberFormat="1" applyFont="1" applyFill="1" applyBorder="1" applyAlignment="1">
      <alignment horizontal="right" vertical="top" shrinkToFit="1"/>
    </xf>
    <xf numFmtId="0" fontId="10" fillId="0" borderId="10" xfId="1" applyFont="1" applyFill="1" applyBorder="1" applyAlignment="1">
      <alignment horizontal="right" vertical="top" shrinkToFit="1"/>
    </xf>
    <xf numFmtId="4" fontId="2" fillId="0" borderId="10" xfId="3" applyNumberFormat="1" applyFont="1" applyFill="1" applyBorder="1" applyAlignment="1">
      <alignment vertical="top" shrinkToFit="1"/>
    </xf>
    <xf numFmtId="0" fontId="2" fillId="0" borderId="0" xfId="1" applyFont="1" applyBorder="1" applyAlignment="1">
      <alignment horizontal="center" vertical="center"/>
    </xf>
    <xf numFmtId="49" fontId="12" fillId="0" borderId="13" xfId="1" applyNumberFormat="1" applyFont="1" applyBorder="1" applyAlignment="1">
      <alignment vertical="center" shrinkToFit="1"/>
    </xf>
    <xf numFmtId="43" fontId="2" fillId="0" borderId="13" xfId="12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9" fontId="2" fillId="0" borderId="13" xfId="1" applyNumberFormat="1" applyFont="1" applyBorder="1" applyAlignment="1">
      <alignment vertical="center" shrinkToFit="1"/>
    </xf>
    <xf numFmtId="167" fontId="10" fillId="0" borderId="13" xfId="12" applyNumberFormat="1" applyFont="1" applyBorder="1" applyAlignment="1">
      <alignment horizontal="center" vertical="center" shrinkToFit="1"/>
    </xf>
    <xf numFmtId="164" fontId="16" fillId="0" borderId="53" xfId="6" applyNumberFormat="1" applyFont="1" applyBorder="1" applyAlignment="1">
      <alignment horizontal="center" vertical="center"/>
    </xf>
    <xf numFmtId="43" fontId="10" fillId="0" borderId="53" xfId="6" applyNumberFormat="1" applyFont="1" applyBorder="1" applyAlignment="1">
      <alignment shrinkToFit="1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2" fillId="0" borderId="11" xfId="6" applyFont="1" applyBorder="1" applyAlignment="1">
      <alignment horizontal="left" vertical="center"/>
    </xf>
    <xf numFmtId="0" fontId="2" fillId="0" borderId="0" xfId="6" applyFont="1" applyBorder="1" applyAlignment="1">
      <alignment vertical="center"/>
    </xf>
    <xf numFmtId="0" fontId="2" fillId="0" borderId="11" xfId="6" applyFont="1" applyBorder="1" applyAlignment="1">
      <alignment horizontal="center" vertical="center"/>
    </xf>
    <xf numFmtId="0" fontId="2" fillId="0" borderId="13" xfId="6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3" fontId="2" fillId="0" borderId="13" xfId="6" applyNumberFormat="1" applyFont="1" applyBorder="1" applyAlignment="1">
      <alignment horizontal="center" vertical="center"/>
    </xf>
    <xf numFmtId="170" fontId="2" fillId="0" borderId="13" xfId="6" applyNumberFormat="1" applyFont="1" applyBorder="1" applyAlignment="1">
      <alignment horizontal="center" vertical="center"/>
    </xf>
    <xf numFmtId="3" fontId="2" fillId="0" borderId="13" xfId="6" applyNumberFormat="1" applyFont="1" applyBorder="1" applyAlignment="1">
      <alignment horizontal="center" vertical="center"/>
    </xf>
    <xf numFmtId="0" fontId="2" fillId="0" borderId="0" xfId="6" applyFont="1" applyBorder="1"/>
    <xf numFmtId="0" fontId="10" fillId="0" borderId="0" xfId="6" applyFont="1" applyBorder="1"/>
    <xf numFmtId="0" fontId="14" fillId="0" borderId="0" xfId="6" applyFont="1" applyBorder="1"/>
    <xf numFmtId="0" fontId="10" fillId="0" borderId="0" xfId="6" applyFont="1" applyBorder="1" applyAlignment="1">
      <alignment horizontal="right"/>
    </xf>
  </cellXfs>
  <cellStyles count="14">
    <cellStyle name="Comma" xfId="12" builtinId="3"/>
    <cellStyle name="Comma 2" xfId="4" xr:uid="{2DF098F2-6F23-4D9A-BF85-3F86E63B811E}"/>
    <cellStyle name="Comma 2 2" xfId="5" xr:uid="{B9DDDF7F-0233-4597-9D6D-E81C32AE4088}"/>
    <cellStyle name="Comma 5" xfId="10" xr:uid="{F3F15701-81B4-4FEA-AF87-08185711C71B}"/>
    <cellStyle name="Hyperlink 2" xfId="11" xr:uid="{93507311-025C-4DA1-AF90-E4A6F0FAE7C2}"/>
    <cellStyle name="Normal" xfId="0" builtinId="0"/>
    <cellStyle name="Normal 10" xfId="8" xr:uid="{B579EAEC-3D42-4361-9594-9C9FC974B4DE}"/>
    <cellStyle name="Normal 2" xfId="1" xr:uid="{532224FE-70E9-4D93-9D4C-424BA7D6A070}"/>
    <cellStyle name="Normal 2 2" xfId="6" xr:uid="{6CDE3FA7-27D6-47A4-8258-4301DA986A71}"/>
    <cellStyle name="Normal 3" xfId="13" xr:uid="{D7F184C8-550E-4525-98C4-1BC320848059}"/>
    <cellStyle name="Normal 4" xfId="9" xr:uid="{95F2D06C-38EF-4A0B-908B-9E11A070DA26}"/>
    <cellStyle name="เครื่องหมายจุลภาค 2 2" xfId="3" xr:uid="{1C7153FE-981F-4E99-8BA1-165EF1376C79}"/>
    <cellStyle name="ปกติ 2" xfId="7" xr:uid="{CF8475E4-B8F6-46D2-BEB8-5B78A8B0EC78}"/>
    <cellStyle name="ปกติ_ประมาณราคาป้อมรักาการ" xfId="2" xr:uid="{91465355-5481-48F7-8E96-7DE909123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&#3607;&#3634;&#3591;&#3648;&#3607;&#3657;&#3634;&#3650;&#3595;&#3609;&#3609;&#3634;&#3648;&#3585;&#3621;&#3639;&#3629;/&#3607;&#3634;&#3591;&#3648;&#3607;&#3657;&#3634;&#3650;&#3595;&#3609;&#3609;&#3634;&#3648;&#3585;&#3621;&#3639;&#3629;/&#3611;&#3619;&#3633;&#3610;&#3611;&#3619;&#3640;&#3591;&#3607;&#3634;&#3591;&#3648;&#3607;&#3657;&#3634;&#3609;&#3634;&#3648;&#3585;&#3621;&#3639;&#3629;%20&#3619;&#3623;&#3617;%203%20&#3626;&#3634;&#3618;%20-&#3621;&#3656;&#3634;&#3626;&#3640;&#360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1;&#3619;&#3632;&#3617;&#3634;&#3603;&#3619;&#3634;&#3588;&#3634;&#3591;&#3634;&#3609;&#3650;&#3588;&#3619;&#3591;&#3585;&#3634;&#3619;&#3585;&#3656;&#3629;&#3626;&#3619;&#3657;&#3634;&#3591;&#3627;&#3629;&#3626;&#3633;&#3591;&#3648;&#3585;&#3605;&#3640;&#3585;&#3634;&#3619;&#3603;&#3660;%201201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ปะหน้า"/>
      <sheetName val="ปร.4"/>
      <sheetName val="ซ่อมคันหิน"/>
      <sheetName val="พื้นที่ทางเท้า (2)"/>
      <sheetName val="ราคากลาง"/>
      <sheetName val="ปร5"/>
      <sheetName val="ปร6"/>
      <sheetName val="ใบกรอก ปร.4"/>
      <sheetName val="บ่อพัก"/>
      <sheetName val="ตะแกรงช่องน้ำ"/>
      <sheetName val="เสริมปากบ่อ"/>
      <sheetName val="รื้อผิว คสล"/>
      <sheetName val="ผิว คสล0.20ม."/>
      <sheetName val="ตารางมวลรวม"/>
      <sheetName val="แบ่งงวดงาน"/>
      <sheetName val="แบ่งงวด"/>
      <sheetName val="Sheet2"/>
      <sheetName val="Sheet4"/>
    </sheetNames>
    <sheetDataSet>
      <sheetData sheetId="0">
        <row r="11">
          <cell r="A1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ปะหน้า"/>
      <sheetName val="ปร.4 (2)"/>
      <sheetName val="ราคากลาง (2)"/>
      <sheetName val="ใบกรอก ปร.4"/>
      <sheetName val="ปร5 (2)"/>
      <sheetName val="ปร6 (2)"/>
      <sheetName val="Sheet7"/>
      <sheetName val="Sheet2"/>
    </sheetNames>
    <sheetDataSet>
      <sheetData sheetId="0"/>
      <sheetData sheetId="1">
        <row r="35">
          <cell r="I35">
            <v>2582.0700000000002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18F3-8B69-41A4-AF52-2880AC4CEFE3}">
  <dimension ref="B1:H78"/>
  <sheetViews>
    <sheetView view="pageBreakPreview" zoomScale="98" zoomScaleNormal="100" zoomScaleSheetLayoutView="98" workbookViewId="0">
      <selection activeCell="B20" sqref="B20:G20"/>
    </sheetView>
  </sheetViews>
  <sheetFormatPr defaultRowHeight="21.75"/>
  <cols>
    <col min="1" max="1" width="6.28515625" style="139" customWidth="1"/>
    <col min="2" max="2" width="12.28515625" style="139" customWidth="1"/>
    <col min="3" max="3" width="12.140625" style="139" customWidth="1"/>
    <col min="4" max="4" width="10.7109375" style="139" customWidth="1"/>
    <col min="5" max="5" width="16.7109375" style="139" customWidth="1"/>
    <col min="6" max="6" width="9.7109375" style="139" customWidth="1"/>
    <col min="7" max="7" width="27.140625" style="139" customWidth="1"/>
    <col min="8" max="8" width="10.28515625" style="139" customWidth="1"/>
    <col min="9" max="9" width="8.85546875" style="139"/>
    <col min="10" max="10" width="12.42578125" style="139" bestFit="1" customWidth="1"/>
    <col min="11" max="254" width="8.85546875" style="139"/>
    <col min="255" max="259" width="10.7109375" style="139" customWidth="1"/>
    <col min="260" max="260" width="16.7109375" style="139" customWidth="1"/>
    <col min="261" max="261" width="10.7109375" style="139" customWidth="1"/>
    <col min="262" max="263" width="17.7109375" style="139" customWidth="1"/>
    <col min="264" max="264" width="36.7109375" style="139" customWidth="1"/>
    <col min="265" max="265" width="8.85546875" style="139"/>
    <col min="266" max="266" width="12.42578125" style="139" bestFit="1" customWidth="1"/>
    <col min="267" max="510" width="8.85546875" style="139"/>
    <col min="511" max="515" width="10.7109375" style="139" customWidth="1"/>
    <col min="516" max="516" width="16.7109375" style="139" customWidth="1"/>
    <col min="517" max="517" width="10.7109375" style="139" customWidth="1"/>
    <col min="518" max="519" width="17.7109375" style="139" customWidth="1"/>
    <col min="520" max="520" width="36.7109375" style="139" customWidth="1"/>
    <col min="521" max="521" width="8.85546875" style="139"/>
    <col min="522" max="522" width="12.42578125" style="139" bestFit="1" customWidth="1"/>
    <col min="523" max="766" width="8.85546875" style="139"/>
    <col min="767" max="771" width="10.7109375" style="139" customWidth="1"/>
    <col min="772" max="772" width="16.7109375" style="139" customWidth="1"/>
    <col min="773" max="773" width="10.7109375" style="139" customWidth="1"/>
    <col min="774" max="775" width="17.7109375" style="139" customWidth="1"/>
    <col min="776" max="776" width="36.7109375" style="139" customWidth="1"/>
    <col min="777" max="777" width="8.85546875" style="139"/>
    <col min="778" max="778" width="12.42578125" style="139" bestFit="1" customWidth="1"/>
    <col min="779" max="1022" width="8.85546875" style="139"/>
    <col min="1023" max="1027" width="10.7109375" style="139" customWidth="1"/>
    <col min="1028" max="1028" width="16.7109375" style="139" customWidth="1"/>
    <col min="1029" max="1029" width="10.7109375" style="139" customWidth="1"/>
    <col min="1030" max="1031" width="17.7109375" style="139" customWidth="1"/>
    <col min="1032" max="1032" width="36.7109375" style="139" customWidth="1"/>
    <col min="1033" max="1033" width="8.85546875" style="139"/>
    <col min="1034" max="1034" width="12.42578125" style="139" bestFit="1" customWidth="1"/>
    <col min="1035" max="1278" width="8.85546875" style="139"/>
    <col min="1279" max="1283" width="10.7109375" style="139" customWidth="1"/>
    <col min="1284" max="1284" width="16.7109375" style="139" customWidth="1"/>
    <col min="1285" max="1285" width="10.7109375" style="139" customWidth="1"/>
    <col min="1286" max="1287" width="17.7109375" style="139" customWidth="1"/>
    <col min="1288" max="1288" width="36.7109375" style="139" customWidth="1"/>
    <col min="1289" max="1289" width="8.85546875" style="139"/>
    <col min="1290" max="1290" width="12.42578125" style="139" bestFit="1" customWidth="1"/>
    <col min="1291" max="1534" width="8.85546875" style="139"/>
    <col min="1535" max="1539" width="10.7109375" style="139" customWidth="1"/>
    <col min="1540" max="1540" width="16.7109375" style="139" customWidth="1"/>
    <col min="1541" max="1541" width="10.7109375" style="139" customWidth="1"/>
    <col min="1542" max="1543" width="17.7109375" style="139" customWidth="1"/>
    <col min="1544" max="1544" width="36.7109375" style="139" customWidth="1"/>
    <col min="1545" max="1545" width="8.85546875" style="139"/>
    <col min="1546" max="1546" width="12.42578125" style="139" bestFit="1" customWidth="1"/>
    <col min="1547" max="1790" width="8.85546875" style="139"/>
    <col min="1791" max="1795" width="10.7109375" style="139" customWidth="1"/>
    <col min="1796" max="1796" width="16.7109375" style="139" customWidth="1"/>
    <col min="1797" max="1797" width="10.7109375" style="139" customWidth="1"/>
    <col min="1798" max="1799" width="17.7109375" style="139" customWidth="1"/>
    <col min="1800" max="1800" width="36.7109375" style="139" customWidth="1"/>
    <col min="1801" max="1801" width="8.85546875" style="139"/>
    <col min="1802" max="1802" width="12.42578125" style="139" bestFit="1" customWidth="1"/>
    <col min="1803" max="2046" width="8.85546875" style="139"/>
    <col min="2047" max="2051" width="10.7109375" style="139" customWidth="1"/>
    <col min="2052" max="2052" width="16.7109375" style="139" customWidth="1"/>
    <col min="2053" max="2053" width="10.7109375" style="139" customWidth="1"/>
    <col min="2054" max="2055" width="17.7109375" style="139" customWidth="1"/>
    <col min="2056" max="2056" width="36.7109375" style="139" customWidth="1"/>
    <col min="2057" max="2057" width="8.85546875" style="139"/>
    <col min="2058" max="2058" width="12.42578125" style="139" bestFit="1" customWidth="1"/>
    <col min="2059" max="2302" width="8.85546875" style="139"/>
    <col min="2303" max="2307" width="10.7109375" style="139" customWidth="1"/>
    <col min="2308" max="2308" width="16.7109375" style="139" customWidth="1"/>
    <col min="2309" max="2309" width="10.7109375" style="139" customWidth="1"/>
    <col min="2310" max="2311" width="17.7109375" style="139" customWidth="1"/>
    <col min="2312" max="2312" width="36.7109375" style="139" customWidth="1"/>
    <col min="2313" max="2313" width="8.85546875" style="139"/>
    <col min="2314" max="2314" width="12.42578125" style="139" bestFit="1" customWidth="1"/>
    <col min="2315" max="2558" width="8.85546875" style="139"/>
    <col min="2559" max="2563" width="10.7109375" style="139" customWidth="1"/>
    <col min="2564" max="2564" width="16.7109375" style="139" customWidth="1"/>
    <col min="2565" max="2565" width="10.7109375" style="139" customWidth="1"/>
    <col min="2566" max="2567" width="17.7109375" style="139" customWidth="1"/>
    <col min="2568" max="2568" width="36.7109375" style="139" customWidth="1"/>
    <col min="2569" max="2569" width="8.85546875" style="139"/>
    <col min="2570" max="2570" width="12.42578125" style="139" bestFit="1" customWidth="1"/>
    <col min="2571" max="2814" width="8.85546875" style="139"/>
    <col min="2815" max="2819" width="10.7109375" style="139" customWidth="1"/>
    <col min="2820" max="2820" width="16.7109375" style="139" customWidth="1"/>
    <col min="2821" max="2821" width="10.7109375" style="139" customWidth="1"/>
    <col min="2822" max="2823" width="17.7109375" style="139" customWidth="1"/>
    <col min="2824" max="2824" width="36.7109375" style="139" customWidth="1"/>
    <col min="2825" max="2825" width="8.85546875" style="139"/>
    <col min="2826" max="2826" width="12.42578125" style="139" bestFit="1" customWidth="1"/>
    <col min="2827" max="3070" width="8.85546875" style="139"/>
    <col min="3071" max="3075" width="10.7109375" style="139" customWidth="1"/>
    <col min="3076" max="3076" width="16.7109375" style="139" customWidth="1"/>
    <col min="3077" max="3077" width="10.7109375" style="139" customWidth="1"/>
    <col min="3078" max="3079" width="17.7109375" style="139" customWidth="1"/>
    <col min="3080" max="3080" width="36.7109375" style="139" customWidth="1"/>
    <col min="3081" max="3081" width="8.85546875" style="139"/>
    <col min="3082" max="3082" width="12.42578125" style="139" bestFit="1" customWidth="1"/>
    <col min="3083" max="3326" width="8.85546875" style="139"/>
    <col min="3327" max="3331" width="10.7109375" style="139" customWidth="1"/>
    <col min="3332" max="3332" width="16.7109375" style="139" customWidth="1"/>
    <col min="3333" max="3333" width="10.7109375" style="139" customWidth="1"/>
    <col min="3334" max="3335" width="17.7109375" style="139" customWidth="1"/>
    <col min="3336" max="3336" width="36.7109375" style="139" customWidth="1"/>
    <col min="3337" max="3337" width="8.85546875" style="139"/>
    <col min="3338" max="3338" width="12.42578125" style="139" bestFit="1" customWidth="1"/>
    <col min="3339" max="3582" width="8.85546875" style="139"/>
    <col min="3583" max="3587" width="10.7109375" style="139" customWidth="1"/>
    <col min="3588" max="3588" width="16.7109375" style="139" customWidth="1"/>
    <col min="3589" max="3589" width="10.7109375" style="139" customWidth="1"/>
    <col min="3590" max="3591" width="17.7109375" style="139" customWidth="1"/>
    <col min="3592" max="3592" width="36.7109375" style="139" customWidth="1"/>
    <col min="3593" max="3593" width="8.85546875" style="139"/>
    <col min="3594" max="3594" width="12.42578125" style="139" bestFit="1" customWidth="1"/>
    <col min="3595" max="3838" width="8.85546875" style="139"/>
    <col min="3839" max="3843" width="10.7109375" style="139" customWidth="1"/>
    <col min="3844" max="3844" width="16.7109375" style="139" customWidth="1"/>
    <col min="3845" max="3845" width="10.7109375" style="139" customWidth="1"/>
    <col min="3846" max="3847" width="17.7109375" style="139" customWidth="1"/>
    <col min="3848" max="3848" width="36.7109375" style="139" customWidth="1"/>
    <col min="3849" max="3849" width="8.85546875" style="139"/>
    <col min="3850" max="3850" width="12.42578125" style="139" bestFit="1" customWidth="1"/>
    <col min="3851" max="4094" width="8.85546875" style="139"/>
    <col min="4095" max="4099" width="10.7109375" style="139" customWidth="1"/>
    <col min="4100" max="4100" width="16.7109375" style="139" customWidth="1"/>
    <col min="4101" max="4101" width="10.7109375" style="139" customWidth="1"/>
    <col min="4102" max="4103" width="17.7109375" style="139" customWidth="1"/>
    <col min="4104" max="4104" width="36.7109375" style="139" customWidth="1"/>
    <col min="4105" max="4105" width="8.85546875" style="139"/>
    <col min="4106" max="4106" width="12.42578125" style="139" bestFit="1" customWidth="1"/>
    <col min="4107" max="4350" width="8.85546875" style="139"/>
    <col min="4351" max="4355" width="10.7109375" style="139" customWidth="1"/>
    <col min="4356" max="4356" width="16.7109375" style="139" customWidth="1"/>
    <col min="4357" max="4357" width="10.7109375" style="139" customWidth="1"/>
    <col min="4358" max="4359" width="17.7109375" style="139" customWidth="1"/>
    <col min="4360" max="4360" width="36.7109375" style="139" customWidth="1"/>
    <col min="4361" max="4361" width="8.85546875" style="139"/>
    <col min="4362" max="4362" width="12.42578125" style="139" bestFit="1" customWidth="1"/>
    <col min="4363" max="4606" width="8.85546875" style="139"/>
    <col min="4607" max="4611" width="10.7109375" style="139" customWidth="1"/>
    <col min="4612" max="4612" width="16.7109375" style="139" customWidth="1"/>
    <col min="4613" max="4613" width="10.7109375" style="139" customWidth="1"/>
    <col min="4614" max="4615" width="17.7109375" style="139" customWidth="1"/>
    <col min="4616" max="4616" width="36.7109375" style="139" customWidth="1"/>
    <col min="4617" max="4617" width="8.85546875" style="139"/>
    <col min="4618" max="4618" width="12.42578125" style="139" bestFit="1" customWidth="1"/>
    <col min="4619" max="4862" width="8.85546875" style="139"/>
    <col min="4863" max="4867" width="10.7109375" style="139" customWidth="1"/>
    <col min="4868" max="4868" width="16.7109375" style="139" customWidth="1"/>
    <col min="4869" max="4869" width="10.7109375" style="139" customWidth="1"/>
    <col min="4870" max="4871" width="17.7109375" style="139" customWidth="1"/>
    <col min="4872" max="4872" width="36.7109375" style="139" customWidth="1"/>
    <col min="4873" max="4873" width="8.85546875" style="139"/>
    <col min="4874" max="4874" width="12.42578125" style="139" bestFit="1" customWidth="1"/>
    <col min="4875" max="5118" width="8.85546875" style="139"/>
    <col min="5119" max="5123" width="10.7109375" style="139" customWidth="1"/>
    <col min="5124" max="5124" width="16.7109375" style="139" customWidth="1"/>
    <col min="5125" max="5125" width="10.7109375" style="139" customWidth="1"/>
    <col min="5126" max="5127" width="17.7109375" style="139" customWidth="1"/>
    <col min="5128" max="5128" width="36.7109375" style="139" customWidth="1"/>
    <col min="5129" max="5129" width="8.85546875" style="139"/>
    <col min="5130" max="5130" width="12.42578125" style="139" bestFit="1" customWidth="1"/>
    <col min="5131" max="5374" width="8.85546875" style="139"/>
    <col min="5375" max="5379" width="10.7109375" style="139" customWidth="1"/>
    <col min="5380" max="5380" width="16.7109375" style="139" customWidth="1"/>
    <col min="5381" max="5381" width="10.7109375" style="139" customWidth="1"/>
    <col min="5382" max="5383" width="17.7109375" style="139" customWidth="1"/>
    <col min="5384" max="5384" width="36.7109375" style="139" customWidth="1"/>
    <col min="5385" max="5385" width="8.85546875" style="139"/>
    <col min="5386" max="5386" width="12.42578125" style="139" bestFit="1" customWidth="1"/>
    <col min="5387" max="5630" width="8.85546875" style="139"/>
    <col min="5631" max="5635" width="10.7109375" style="139" customWidth="1"/>
    <col min="5636" max="5636" width="16.7109375" style="139" customWidth="1"/>
    <col min="5637" max="5637" width="10.7109375" style="139" customWidth="1"/>
    <col min="5638" max="5639" width="17.7109375" style="139" customWidth="1"/>
    <col min="5640" max="5640" width="36.7109375" style="139" customWidth="1"/>
    <col min="5641" max="5641" width="8.85546875" style="139"/>
    <col min="5642" max="5642" width="12.42578125" style="139" bestFit="1" customWidth="1"/>
    <col min="5643" max="5886" width="8.85546875" style="139"/>
    <col min="5887" max="5891" width="10.7109375" style="139" customWidth="1"/>
    <col min="5892" max="5892" width="16.7109375" style="139" customWidth="1"/>
    <col min="5893" max="5893" width="10.7109375" style="139" customWidth="1"/>
    <col min="5894" max="5895" width="17.7109375" style="139" customWidth="1"/>
    <col min="5896" max="5896" width="36.7109375" style="139" customWidth="1"/>
    <col min="5897" max="5897" width="8.85546875" style="139"/>
    <col min="5898" max="5898" width="12.42578125" style="139" bestFit="1" customWidth="1"/>
    <col min="5899" max="6142" width="8.85546875" style="139"/>
    <col min="6143" max="6147" width="10.7109375" style="139" customWidth="1"/>
    <col min="6148" max="6148" width="16.7109375" style="139" customWidth="1"/>
    <col min="6149" max="6149" width="10.7109375" style="139" customWidth="1"/>
    <col min="6150" max="6151" width="17.7109375" style="139" customWidth="1"/>
    <col min="6152" max="6152" width="36.7109375" style="139" customWidth="1"/>
    <col min="6153" max="6153" width="8.85546875" style="139"/>
    <col min="6154" max="6154" width="12.42578125" style="139" bestFit="1" customWidth="1"/>
    <col min="6155" max="6398" width="8.85546875" style="139"/>
    <col min="6399" max="6403" width="10.7109375" style="139" customWidth="1"/>
    <col min="6404" max="6404" width="16.7109375" style="139" customWidth="1"/>
    <col min="6405" max="6405" width="10.7109375" style="139" customWidth="1"/>
    <col min="6406" max="6407" width="17.7109375" style="139" customWidth="1"/>
    <col min="6408" max="6408" width="36.7109375" style="139" customWidth="1"/>
    <col min="6409" max="6409" width="8.85546875" style="139"/>
    <col min="6410" max="6410" width="12.42578125" style="139" bestFit="1" customWidth="1"/>
    <col min="6411" max="6654" width="8.85546875" style="139"/>
    <col min="6655" max="6659" width="10.7109375" style="139" customWidth="1"/>
    <col min="6660" max="6660" width="16.7109375" style="139" customWidth="1"/>
    <col min="6661" max="6661" width="10.7109375" style="139" customWidth="1"/>
    <col min="6662" max="6663" width="17.7109375" style="139" customWidth="1"/>
    <col min="6664" max="6664" width="36.7109375" style="139" customWidth="1"/>
    <col min="6665" max="6665" width="8.85546875" style="139"/>
    <col min="6666" max="6666" width="12.42578125" style="139" bestFit="1" customWidth="1"/>
    <col min="6667" max="6910" width="8.85546875" style="139"/>
    <col min="6911" max="6915" width="10.7109375" style="139" customWidth="1"/>
    <col min="6916" max="6916" width="16.7109375" style="139" customWidth="1"/>
    <col min="6917" max="6917" width="10.7109375" style="139" customWidth="1"/>
    <col min="6918" max="6919" width="17.7109375" style="139" customWidth="1"/>
    <col min="6920" max="6920" width="36.7109375" style="139" customWidth="1"/>
    <col min="6921" max="6921" width="8.85546875" style="139"/>
    <col min="6922" max="6922" width="12.42578125" style="139" bestFit="1" customWidth="1"/>
    <col min="6923" max="7166" width="8.85546875" style="139"/>
    <col min="7167" max="7171" width="10.7109375" style="139" customWidth="1"/>
    <col min="7172" max="7172" width="16.7109375" style="139" customWidth="1"/>
    <col min="7173" max="7173" width="10.7109375" style="139" customWidth="1"/>
    <col min="7174" max="7175" width="17.7109375" style="139" customWidth="1"/>
    <col min="7176" max="7176" width="36.7109375" style="139" customWidth="1"/>
    <col min="7177" max="7177" width="8.85546875" style="139"/>
    <col min="7178" max="7178" width="12.42578125" style="139" bestFit="1" customWidth="1"/>
    <col min="7179" max="7422" width="8.85546875" style="139"/>
    <col min="7423" max="7427" width="10.7109375" style="139" customWidth="1"/>
    <col min="7428" max="7428" width="16.7109375" style="139" customWidth="1"/>
    <col min="7429" max="7429" width="10.7109375" style="139" customWidth="1"/>
    <col min="7430" max="7431" width="17.7109375" style="139" customWidth="1"/>
    <col min="7432" max="7432" width="36.7109375" style="139" customWidth="1"/>
    <col min="7433" max="7433" width="8.85546875" style="139"/>
    <col min="7434" max="7434" width="12.42578125" style="139" bestFit="1" customWidth="1"/>
    <col min="7435" max="7678" width="8.85546875" style="139"/>
    <col min="7679" max="7683" width="10.7109375" style="139" customWidth="1"/>
    <col min="7684" max="7684" width="16.7109375" style="139" customWidth="1"/>
    <col min="7685" max="7685" width="10.7109375" style="139" customWidth="1"/>
    <col min="7686" max="7687" width="17.7109375" style="139" customWidth="1"/>
    <col min="7688" max="7688" width="36.7109375" style="139" customWidth="1"/>
    <col min="7689" max="7689" width="8.85546875" style="139"/>
    <col min="7690" max="7690" width="12.42578125" style="139" bestFit="1" customWidth="1"/>
    <col min="7691" max="7934" width="8.85546875" style="139"/>
    <col min="7935" max="7939" width="10.7109375" style="139" customWidth="1"/>
    <col min="7940" max="7940" width="16.7109375" style="139" customWidth="1"/>
    <col min="7941" max="7941" width="10.7109375" style="139" customWidth="1"/>
    <col min="7942" max="7943" width="17.7109375" style="139" customWidth="1"/>
    <col min="7944" max="7944" width="36.7109375" style="139" customWidth="1"/>
    <col min="7945" max="7945" width="8.85546875" style="139"/>
    <col min="7946" max="7946" width="12.42578125" style="139" bestFit="1" customWidth="1"/>
    <col min="7947" max="8190" width="8.85546875" style="139"/>
    <col min="8191" max="8195" width="10.7109375" style="139" customWidth="1"/>
    <col min="8196" max="8196" width="16.7109375" style="139" customWidth="1"/>
    <col min="8197" max="8197" width="10.7109375" style="139" customWidth="1"/>
    <col min="8198" max="8199" width="17.7109375" style="139" customWidth="1"/>
    <col min="8200" max="8200" width="36.7109375" style="139" customWidth="1"/>
    <col min="8201" max="8201" width="8.85546875" style="139"/>
    <col min="8202" max="8202" width="12.42578125" style="139" bestFit="1" customWidth="1"/>
    <col min="8203" max="8446" width="8.85546875" style="139"/>
    <col min="8447" max="8451" width="10.7109375" style="139" customWidth="1"/>
    <col min="8452" max="8452" width="16.7109375" style="139" customWidth="1"/>
    <col min="8453" max="8453" width="10.7109375" style="139" customWidth="1"/>
    <col min="8454" max="8455" width="17.7109375" style="139" customWidth="1"/>
    <col min="8456" max="8456" width="36.7109375" style="139" customWidth="1"/>
    <col min="8457" max="8457" width="8.85546875" style="139"/>
    <col min="8458" max="8458" width="12.42578125" style="139" bestFit="1" customWidth="1"/>
    <col min="8459" max="8702" width="8.85546875" style="139"/>
    <col min="8703" max="8707" width="10.7109375" style="139" customWidth="1"/>
    <col min="8708" max="8708" width="16.7109375" style="139" customWidth="1"/>
    <col min="8709" max="8709" width="10.7109375" style="139" customWidth="1"/>
    <col min="8710" max="8711" width="17.7109375" style="139" customWidth="1"/>
    <col min="8712" max="8712" width="36.7109375" style="139" customWidth="1"/>
    <col min="8713" max="8713" width="8.85546875" style="139"/>
    <col min="8714" max="8714" width="12.42578125" style="139" bestFit="1" customWidth="1"/>
    <col min="8715" max="8958" width="8.85546875" style="139"/>
    <col min="8959" max="8963" width="10.7109375" style="139" customWidth="1"/>
    <col min="8964" max="8964" width="16.7109375" style="139" customWidth="1"/>
    <col min="8965" max="8965" width="10.7109375" style="139" customWidth="1"/>
    <col min="8966" max="8967" width="17.7109375" style="139" customWidth="1"/>
    <col min="8968" max="8968" width="36.7109375" style="139" customWidth="1"/>
    <col min="8969" max="8969" width="8.85546875" style="139"/>
    <col min="8970" max="8970" width="12.42578125" style="139" bestFit="1" customWidth="1"/>
    <col min="8971" max="9214" width="8.85546875" style="139"/>
    <col min="9215" max="9219" width="10.7109375" style="139" customWidth="1"/>
    <col min="9220" max="9220" width="16.7109375" style="139" customWidth="1"/>
    <col min="9221" max="9221" width="10.7109375" style="139" customWidth="1"/>
    <col min="9222" max="9223" width="17.7109375" style="139" customWidth="1"/>
    <col min="9224" max="9224" width="36.7109375" style="139" customWidth="1"/>
    <col min="9225" max="9225" width="8.85546875" style="139"/>
    <col min="9226" max="9226" width="12.42578125" style="139" bestFit="1" customWidth="1"/>
    <col min="9227" max="9470" width="8.85546875" style="139"/>
    <col min="9471" max="9475" width="10.7109375" style="139" customWidth="1"/>
    <col min="9476" max="9476" width="16.7109375" style="139" customWidth="1"/>
    <col min="9477" max="9477" width="10.7109375" style="139" customWidth="1"/>
    <col min="9478" max="9479" width="17.7109375" style="139" customWidth="1"/>
    <col min="9480" max="9480" width="36.7109375" style="139" customWidth="1"/>
    <col min="9481" max="9481" width="8.85546875" style="139"/>
    <col min="9482" max="9482" width="12.42578125" style="139" bestFit="1" customWidth="1"/>
    <col min="9483" max="9726" width="8.85546875" style="139"/>
    <col min="9727" max="9731" width="10.7109375" style="139" customWidth="1"/>
    <col min="9732" max="9732" width="16.7109375" style="139" customWidth="1"/>
    <col min="9733" max="9733" width="10.7109375" style="139" customWidth="1"/>
    <col min="9734" max="9735" width="17.7109375" style="139" customWidth="1"/>
    <col min="9736" max="9736" width="36.7109375" style="139" customWidth="1"/>
    <col min="9737" max="9737" width="8.85546875" style="139"/>
    <col min="9738" max="9738" width="12.42578125" style="139" bestFit="1" customWidth="1"/>
    <col min="9739" max="9982" width="8.85546875" style="139"/>
    <col min="9983" max="9987" width="10.7109375" style="139" customWidth="1"/>
    <col min="9988" max="9988" width="16.7109375" style="139" customWidth="1"/>
    <col min="9989" max="9989" width="10.7109375" style="139" customWidth="1"/>
    <col min="9990" max="9991" width="17.7109375" style="139" customWidth="1"/>
    <col min="9992" max="9992" width="36.7109375" style="139" customWidth="1"/>
    <col min="9993" max="9993" width="8.85546875" style="139"/>
    <col min="9994" max="9994" width="12.42578125" style="139" bestFit="1" customWidth="1"/>
    <col min="9995" max="10238" width="8.85546875" style="139"/>
    <col min="10239" max="10243" width="10.7109375" style="139" customWidth="1"/>
    <col min="10244" max="10244" width="16.7109375" style="139" customWidth="1"/>
    <col min="10245" max="10245" width="10.7109375" style="139" customWidth="1"/>
    <col min="10246" max="10247" width="17.7109375" style="139" customWidth="1"/>
    <col min="10248" max="10248" width="36.7109375" style="139" customWidth="1"/>
    <col min="10249" max="10249" width="8.85546875" style="139"/>
    <col min="10250" max="10250" width="12.42578125" style="139" bestFit="1" customWidth="1"/>
    <col min="10251" max="10494" width="8.85546875" style="139"/>
    <col min="10495" max="10499" width="10.7109375" style="139" customWidth="1"/>
    <col min="10500" max="10500" width="16.7109375" style="139" customWidth="1"/>
    <col min="10501" max="10501" width="10.7109375" style="139" customWidth="1"/>
    <col min="10502" max="10503" width="17.7109375" style="139" customWidth="1"/>
    <col min="10504" max="10504" width="36.7109375" style="139" customWidth="1"/>
    <col min="10505" max="10505" width="8.85546875" style="139"/>
    <col min="10506" max="10506" width="12.42578125" style="139" bestFit="1" customWidth="1"/>
    <col min="10507" max="10750" width="8.85546875" style="139"/>
    <col min="10751" max="10755" width="10.7109375" style="139" customWidth="1"/>
    <col min="10756" max="10756" width="16.7109375" style="139" customWidth="1"/>
    <col min="10757" max="10757" width="10.7109375" style="139" customWidth="1"/>
    <col min="10758" max="10759" width="17.7109375" style="139" customWidth="1"/>
    <col min="10760" max="10760" width="36.7109375" style="139" customWidth="1"/>
    <col min="10761" max="10761" width="8.85546875" style="139"/>
    <col min="10762" max="10762" width="12.42578125" style="139" bestFit="1" customWidth="1"/>
    <col min="10763" max="11006" width="8.85546875" style="139"/>
    <col min="11007" max="11011" width="10.7109375" style="139" customWidth="1"/>
    <col min="11012" max="11012" width="16.7109375" style="139" customWidth="1"/>
    <col min="11013" max="11013" width="10.7109375" style="139" customWidth="1"/>
    <col min="11014" max="11015" width="17.7109375" style="139" customWidth="1"/>
    <col min="11016" max="11016" width="36.7109375" style="139" customWidth="1"/>
    <col min="11017" max="11017" width="8.85546875" style="139"/>
    <col min="11018" max="11018" width="12.42578125" style="139" bestFit="1" customWidth="1"/>
    <col min="11019" max="11262" width="8.85546875" style="139"/>
    <col min="11263" max="11267" width="10.7109375" style="139" customWidth="1"/>
    <col min="11268" max="11268" width="16.7109375" style="139" customWidth="1"/>
    <col min="11269" max="11269" width="10.7109375" style="139" customWidth="1"/>
    <col min="11270" max="11271" width="17.7109375" style="139" customWidth="1"/>
    <col min="11272" max="11272" width="36.7109375" style="139" customWidth="1"/>
    <col min="11273" max="11273" width="8.85546875" style="139"/>
    <col min="11274" max="11274" width="12.42578125" style="139" bestFit="1" customWidth="1"/>
    <col min="11275" max="11518" width="8.85546875" style="139"/>
    <col min="11519" max="11523" width="10.7109375" style="139" customWidth="1"/>
    <col min="11524" max="11524" width="16.7109375" style="139" customWidth="1"/>
    <col min="11525" max="11525" width="10.7109375" style="139" customWidth="1"/>
    <col min="11526" max="11527" width="17.7109375" style="139" customWidth="1"/>
    <col min="11528" max="11528" width="36.7109375" style="139" customWidth="1"/>
    <col min="11529" max="11529" width="8.85546875" style="139"/>
    <col min="11530" max="11530" width="12.42578125" style="139" bestFit="1" customWidth="1"/>
    <col min="11531" max="11774" width="8.85546875" style="139"/>
    <col min="11775" max="11779" width="10.7109375" style="139" customWidth="1"/>
    <col min="11780" max="11780" width="16.7109375" style="139" customWidth="1"/>
    <col min="11781" max="11781" width="10.7109375" style="139" customWidth="1"/>
    <col min="11782" max="11783" width="17.7109375" style="139" customWidth="1"/>
    <col min="11784" max="11784" width="36.7109375" style="139" customWidth="1"/>
    <col min="11785" max="11785" width="8.85546875" style="139"/>
    <col min="11786" max="11786" width="12.42578125" style="139" bestFit="1" customWidth="1"/>
    <col min="11787" max="12030" width="8.85546875" style="139"/>
    <col min="12031" max="12035" width="10.7109375" style="139" customWidth="1"/>
    <col min="12036" max="12036" width="16.7109375" style="139" customWidth="1"/>
    <col min="12037" max="12037" width="10.7109375" style="139" customWidth="1"/>
    <col min="12038" max="12039" width="17.7109375" style="139" customWidth="1"/>
    <col min="12040" max="12040" width="36.7109375" style="139" customWidth="1"/>
    <col min="12041" max="12041" width="8.85546875" style="139"/>
    <col min="12042" max="12042" width="12.42578125" style="139" bestFit="1" customWidth="1"/>
    <col min="12043" max="12286" width="8.85546875" style="139"/>
    <col min="12287" max="12291" width="10.7109375" style="139" customWidth="1"/>
    <col min="12292" max="12292" width="16.7109375" style="139" customWidth="1"/>
    <col min="12293" max="12293" width="10.7109375" style="139" customWidth="1"/>
    <col min="12294" max="12295" width="17.7109375" style="139" customWidth="1"/>
    <col min="12296" max="12296" width="36.7109375" style="139" customWidth="1"/>
    <col min="12297" max="12297" width="8.85546875" style="139"/>
    <col min="12298" max="12298" width="12.42578125" style="139" bestFit="1" customWidth="1"/>
    <col min="12299" max="12542" width="8.85546875" style="139"/>
    <col min="12543" max="12547" width="10.7109375" style="139" customWidth="1"/>
    <col min="12548" max="12548" width="16.7109375" style="139" customWidth="1"/>
    <col min="12549" max="12549" width="10.7109375" style="139" customWidth="1"/>
    <col min="12550" max="12551" width="17.7109375" style="139" customWidth="1"/>
    <col min="12552" max="12552" width="36.7109375" style="139" customWidth="1"/>
    <col min="12553" max="12553" width="8.85546875" style="139"/>
    <col min="12554" max="12554" width="12.42578125" style="139" bestFit="1" customWidth="1"/>
    <col min="12555" max="12798" width="8.85546875" style="139"/>
    <col min="12799" max="12803" width="10.7109375" style="139" customWidth="1"/>
    <col min="12804" max="12804" width="16.7109375" style="139" customWidth="1"/>
    <col min="12805" max="12805" width="10.7109375" style="139" customWidth="1"/>
    <col min="12806" max="12807" width="17.7109375" style="139" customWidth="1"/>
    <col min="12808" max="12808" width="36.7109375" style="139" customWidth="1"/>
    <col min="12809" max="12809" width="8.85546875" style="139"/>
    <col min="12810" max="12810" width="12.42578125" style="139" bestFit="1" customWidth="1"/>
    <col min="12811" max="13054" width="8.85546875" style="139"/>
    <col min="13055" max="13059" width="10.7109375" style="139" customWidth="1"/>
    <col min="13060" max="13060" width="16.7109375" style="139" customWidth="1"/>
    <col min="13061" max="13061" width="10.7109375" style="139" customWidth="1"/>
    <col min="13062" max="13063" width="17.7109375" style="139" customWidth="1"/>
    <col min="13064" max="13064" width="36.7109375" style="139" customWidth="1"/>
    <col min="13065" max="13065" width="8.85546875" style="139"/>
    <col min="13066" max="13066" width="12.42578125" style="139" bestFit="1" customWidth="1"/>
    <col min="13067" max="13310" width="8.85546875" style="139"/>
    <col min="13311" max="13315" width="10.7109375" style="139" customWidth="1"/>
    <col min="13316" max="13316" width="16.7109375" style="139" customWidth="1"/>
    <col min="13317" max="13317" width="10.7109375" style="139" customWidth="1"/>
    <col min="13318" max="13319" width="17.7109375" style="139" customWidth="1"/>
    <col min="13320" max="13320" width="36.7109375" style="139" customWidth="1"/>
    <col min="13321" max="13321" width="8.85546875" style="139"/>
    <col min="13322" max="13322" width="12.42578125" style="139" bestFit="1" customWidth="1"/>
    <col min="13323" max="13566" width="8.85546875" style="139"/>
    <col min="13567" max="13571" width="10.7109375" style="139" customWidth="1"/>
    <col min="13572" max="13572" width="16.7109375" style="139" customWidth="1"/>
    <col min="13573" max="13573" width="10.7109375" style="139" customWidth="1"/>
    <col min="13574" max="13575" width="17.7109375" style="139" customWidth="1"/>
    <col min="13576" max="13576" width="36.7109375" style="139" customWidth="1"/>
    <col min="13577" max="13577" width="8.85546875" style="139"/>
    <col min="13578" max="13578" width="12.42578125" style="139" bestFit="1" customWidth="1"/>
    <col min="13579" max="13822" width="8.85546875" style="139"/>
    <col min="13823" max="13827" width="10.7109375" style="139" customWidth="1"/>
    <col min="13828" max="13828" width="16.7109375" style="139" customWidth="1"/>
    <col min="13829" max="13829" width="10.7109375" style="139" customWidth="1"/>
    <col min="13830" max="13831" width="17.7109375" style="139" customWidth="1"/>
    <col min="13832" max="13832" width="36.7109375" style="139" customWidth="1"/>
    <col min="13833" max="13833" width="8.85546875" style="139"/>
    <col min="13834" max="13834" width="12.42578125" style="139" bestFit="1" customWidth="1"/>
    <col min="13835" max="14078" width="8.85546875" style="139"/>
    <col min="14079" max="14083" width="10.7109375" style="139" customWidth="1"/>
    <col min="14084" max="14084" width="16.7109375" style="139" customWidth="1"/>
    <col min="14085" max="14085" width="10.7109375" style="139" customWidth="1"/>
    <col min="14086" max="14087" width="17.7109375" style="139" customWidth="1"/>
    <col min="14088" max="14088" width="36.7109375" style="139" customWidth="1"/>
    <col min="14089" max="14089" width="8.85546875" style="139"/>
    <col min="14090" max="14090" width="12.42578125" style="139" bestFit="1" customWidth="1"/>
    <col min="14091" max="14334" width="8.85546875" style="139"/>
    <col min="14335" max="14339" width="10.7109375" style="139" customWidth="1"/>
    <col min="14340" max="14340" width="16.7109375" style="139" customWidth="1"/>
    <col min="14341" max="14341" width="10.7109375" style="139" customWidth="1"/>
    <col min="14342" max="14343" width="17.7109375" style="139" customWidth="1"/>
    <col min="14344" max="14344" width="36.7109375" style="139" customWidth="1"/>
    <col min="14345" max="14345" width="8.85546875" style="139"/>
    <col min="14346" max="14346" width="12.42578125" style="139" bestFit="1" customWidth="1"/>
    <col min="14347" max="14590" width="8.85546875" style="139"/>
    <col min="14591" max="14595" width="10.7109375" style="139" customWidth="1"/>
    <col min="14596" max="14596" width="16.7109375" style="139" customWidth="1"/>
    <col min="14597" max="14597" width="10.7109375" style="139" customWidth="1"/>
    <col min="14598" max="14599" width="17.7109375" style="139" customWidth="1"/>
    <col min="14600" max="14600" width="36.7109375" style="139" customWidth="1"/>
    <col min="14601" max="14601" width="8.85546875" style="139"/>
    <col min="14602" max="14602" width="12.42578125" style="139" bestFit="1" customWidth="1"/>
    <col min="14603" max="14846" width="8.85546875" style="139"/>
    <col min="14847" max="14851" width="10.7109375" style="139" customWidth="1"/>
    <col min="14852" max="14852" width="16.7109375" style="139" customWidth="1"/>
    <col min="14853" max="14853" width="10.7109375" style="139" customWidth="1"/>
    <col min="14854" max="14855" width="17.7109375" style="139" customWidth="1"/>
    <col min="14856" max="14856" width="36.7109375" style="139" customWidth="1"/>
    <col min="14857" max="14857" width="8.85546875" style="139"/>
    <col min="14858" max="14858" width="12.42578125" style="139" bestFit="1" customWidth="1"/>
    <col min="14859" max="15102" width="8.85546875" style="139"/>
    <col min="15103" max="15107" width="10.7109375" style="139" customWidth="1"/>
    <col min="15108" max="15108" width="16.7109375" style="139" customWidth="1"/>
    <col min="15109" max="15109" width="10.7109375" style="139" customWidth="1"/>
    <col min="15110" max="15111" width="17.7109375" style="139" customWidth="1"/>
    <col min="15112" max="15112" width="36.7109375" style="139" customWidth="1"/>
    <col min="15113" max="15113" width="8.85546875" style="139"/>
    <col min="15114" max="15114" width="12.42578125" style="139" bestFit="1" customWidth="1"/>
    <col min="15115" max="15358" width="8.85546875" style="139"/>
    <col min="15359" max="15363" width="10.7109375" style="139" customWidth="1"/>
    <col min="15364" max="15364" width="16.7109375" style="139" customWidth="1"/>
    <col min="15365" max="15365" width="10.7109375" style="139" customWidth="1"/>
    <col min="15366" max="15367" width="17.7109375" style="139" customWidth="1"/>
    <col min="15368" max="15368" width="36.7109375" style="139" customWidth="1"/>
    <col min="15369" max="15369" width="8.85546875" style="139"/>
    <col min="15370" max="15370" width="12.42578125" style="139" bestFit="1" customWidth="1"/>
    <col min="15371" max="15614" width="8.85546875" style="139"/>
    <col min="15615" max="15619" width="10.7109375" style="139" customWidth="1"/>
    <col min="15620" max="15620" width="16.7109375" style="139" customWidth="1"/>
    <col min="15621" max="15621" width="10.7109375" style="139" customWidth="1"/>
    <col min="15622" max="15623" width="17.7109375" style="139" customWidth="1"/>
    <col min="15624" max="15624" width="36.7109375" style="139" customWidth="1"/>
    <col min="15625" max="15625" width="8.85546875" style="139"/>
    <col min="15626" max="15626" width="12.42578125" style="139" bestFit="1" customWidth="1"/>
    <col min="15627" max="15870" width="8.85546875" style="139"/>
    <col min="15871" max="15875" width="10.7109375" style="139" customWidth="1"/>
    <col min="15876" max="15876" width="16.7109375" style="139" customWidth="1"/>
    <col min="15877" max="15877" width="10.7109375" style="139" customWidth="1"/>
    <col min="15878" max="15879" width="17.7109375" style="139" customWidth="1"/>
    <col min="15880" max="15880" width="36.7109375" style="139" customWidth="1"/>
    <col min="15881" max="15881" width="8.85546875" style="139"/>
    <col min="15882" max="15882" width="12.42578125" style="139" bestFit="1" customWidth="1"/>
    <col min="15883" max="16126" width="8.85546875" style="139"/>
    <col min="16127" max="16131" width="10.7109375" style="139" customWidth="1"/>
    <col min="16132" max="16132" width="16.7109375" style="139" customWidth="1"/>
    <col min="16133" max="16133" width="10.7109375" style="139" customWidth="1"/>
    <col min="16134" max="16135" width="17.7109375" style="139" customWidth="1"/>
    <col min="16136" max="16136" width="36.7109375" style="139" customWidth="1"/>
    <col min="16137" max="16137" width="8.85546875" style="139"/>
    <col min="16138" max="16138" width="12.42578125" style="139" bestFit="1" customWidth="1"/>
    <col min="16139" max="16382" width="8.85546875" style="139"/>
    <col min="16383" max="16384" width="9.28515625" style="139" customWidth="1"/>
  </cols>
  <sheetData>
    <row r="1" spans="2:8">
      <c r="H1" s="197" t="s">
        <v>69</v>
      </c>
    </row>
    <row r="2" spans="2:8" s="151" customFormat="1" ht="18.75" customHeight="1">
      <c r="B2" s="281" t="s">
        <v>103</v>
      </c>
      <c r="C2" s="281"/>
      <c r="D2" s="281"/>
      <c r="E2" s="281"/>
      <c r="F2" s="281"/>
      <c r="G2" s="281"/>
      <c r="H2" s="281"/>
    </row>
    <row r="3" spans="2:8" s="151" customFormat="1" ht="18.75" customHeight="1">
      <c r="B3" s="151" t="s">
        <v>70</v>
      </c>
      <c r="C3" s="282" t="s">
        <v>161</v>
      </c>
      <c r="D3" s="282"/>
      <c r="E3" s="282"/>
      <c r="F3" s="282"/>
      <c r="G3" s="282"/>
      <c r="H3" s="283"/>
    </row>
    <row r="4" spans="2:8" s="151" customFormat="1" ht="18.75" customHeight="1">
      <c r="C4" s="284"/>
      <c r="D4" s="284"/>
      <c r="E4" s="284"/>
      <c r="F4" s="284"/>
      <c r="G4" s="284"/>
      <c r="H4" s="283"/>
    </row>
    <row r="5" spans="2:8" s="151" customFormat="1" ht="18.75" customHeight="1">
      <c r="C5" s="284"/>
      <c r="D5" s="284"/>
      <c r="E5" s="284"/>
      <c r="F5" s="284"/>
      <c r="G5" s="284"/>
      <c r="H5" s="283"/>
    </row>
    <row r="6" spans="2:8" s="151" customFormat="1" ht="18.75" customHeight="1">
      <c r="C6" s="284"/>
      <c r="D6" s="284"/>
      <c r="E6" s="284"/>
      <c r="F6" s="284"/>
      <c r="G6" s="284"/>
      <c r="H6" s="283"/>
    </row>
    <row r="7" spans="2:8" s="151" customFormat="1" ht="18.75" customHeight="1">
      <c r="C7" s="284"/>
      <c r="D7" s="284"/>
      <c r="E7" s="284"/>
      <c r="F7" s="284"/>
      <c r="G7" s="284"/>
      <c r="H7" s="283"/>
    </row>
    <row r="8" spans="2:8" s="151" customFormat="1" ht="18.75" customHeight="1">
      <c r="B8" s="151" t="s">
        <v>71</v>
      </c>
      <c r="D8" s="152" t="s">
        <v>25</v>
      </c>
      <c r="E8" s="152"/>
      <c r="F8" s="152"/>
      <c r="G8" s="152"/>
      <c r="H8" s="283"/>
    </row>
    <row r="9" spans="2:8" s="151" customFormat="1" ht="18.75" customHeight="1">
      <c r="B9" s="151" t="s">
        <v>72</v>
      </c>
      <c r="D9" s="287">
        <v>939000</v>
      </c>
      <c r="E9" s="285"/>
      <c r="F9" s="285"/>
      <c r="G9" s="285"/>
      <c r="H9" s="151" t="s">
        <v>73</v>
      </c>
    </row>
    <row r="10" spans="2:8" s="151" customFormat="1" ht="18.75" customHeight="1">
      <c r="B10" s="151" t="s">
        <v>74</v>
      </c>
      <c r="D10" s="286"/>
      <c r="E10" s="286"/>
      <c r="F10" s="286"/>
      <c r="G10" s="286"/>
      <c r="H10" s="286"/>
    </row>
    <row r="11" spans="2:8" s="151" customFormat="1" ht="18.75" customHeight="1">
      <c r="B11" s="151" t="s">
        <v>75</v>
      </c>
      <c r="C11" s="282" t="s">
        <v>162</v>
      </c>
      <c r="D11" s="282"/>
      <c r="E11" s="282"/>
      <c r="F11" s="282"/>
      <c r="G11" s="282"/>
      <c r="H11" s="283"/>
    </row>
    <row r="12" spans="2:8" s="151" customFormat="1" ht="18.75" customHeight="1">
      <c r="C12" s="284"/>
      <c r="D12" s="284"/>
      <c r="E12" s="284"/>
      <c r="F12" s="284"/>
      <c r="G12" s="284"/>
      <c r="H12" s="283"/>
    </row>
    <row r="13" spans="2:8" s="151" customFormat="1" ht="18.75" customHeight="1">
      <c r="C13" s="284"/>
      <c r="D13" s="284"/>
      <c r="E13" s="284"/>
      <c r="F13" s="284"/>
      <c r="G13" s="284"/>
      <c r="H13" s="283"/>
    </row>
    <row r="14" spans="2:8" s="151" customFormat="1" ht="18.75" customHeight="1">
      <c r="B14" s="151" t="s">
        <v>76</v>
      </c>
      <c r="D14" s="288">
        <v>46045</v>
      </c>
      <c r="E14" s="288"/>
      <c r="F14" s="239" t="s">
        <v>77</v>
      </c>
      <c r="G14" s="289">
        <v>939000</v>
      </c>
      <c r="H14" s="151" t="s">
        <v>73</v>
      </c>
    </row>
    <row r="15" spans="2:8" s="151" customFormat="1" ht="18.75" customHeight="1">
      <c r="B15" s="151" t="s">
        <v>78</v>
      </c>
      <c r="D15" s="286"/>
      <c r="E15" s="286"/>
      <c r="F15" s="286"/>
      <c r="G15" s="286"/>
      <c r="H15" s="286"/>
    </row>
    <row r="16" spans="2:8" s="151" customFormat="1" ht="18.75" customHeight="1">
      <c r="B16" s="286" t="s">
        <v>79</v>
      </c>
      <c r="C16" s="286"/>
      <c r="D16" s="286"/>
      <c r="E16" s="286"/>
      <c r="F16" s="286"/>
      <c r="G16" s="286"/>
      <c r="H16" s="286"/>
    </row>
    <row r="17" spans="2:8" s="151" customFormat="1" ht="18.75" customHeight="1">
      <c r="B17" s="286" t="s">
        <v>80</v>
      </c>
      <c r="C17" s="286"/>
      <c r="D17" s="286"/>
      <c r="E17" s="286"/>
      <c r="F17" s="286"/>
      <c r="G17" s="286"/>
      <c r="H17" s="286"/>
    </row>
    <row r="18" spans="2:8" s="151" customFormat="1" ht="18.75" customHeight="1">
      <c r="B18" s="286" t="s">
        <v>81</v>
      </c>
      <c r="C18" s="286"/>
      <c r="D18" s="286"/>
      <c r="E18" s="286"/>
      <c r="F18" s="286"/>
      <c r="G18" s="286"/>
      <c r="H18" s="286"/>
    </row>
    <row r="19" spans="2:8" s="151" customFormat="1" ht="18.75" customHeight="1">
      <c r="B19" s="286" t="s">
        <v>83</v>
      </c>
      <c r="C19" s="286"/>
      <c r="D19" s="286"/>
      <c r="E19" s="286"/>
      <c r="F19" s="286"/>
      <c r="G19" s="286"/>
      <c r="H19" s="286"/>
    </row>
    <row r="20" spans="2:8" s="151" customFormat="1" ht="18.75" customHeight="1">
      <c r="B20" s="286" t="s">
        <v>82</v>
      </c>
      <c r="C20" s="286"/>
      <c r="D20" s="286"/>
      <c r="E20" s="286"/>
      <c r="F20" s="286"/>
      <c r="G20" s="286"/>
    </row>
    <row r="21" spans="2:8" s="151" customFormat="1" ht="18.75" customHeight="1">
      <c r="B21" s="151" t="s">
        <v>84</v>
      </c>
    </row>
    <row r="22" spans="2:8" s="151" customFormat="1" ht="18.75" customHeight="1">
      <c r="B22" s="286" t="s">
        <v>163</v>
      </c>
      <c r="C22" s="286"/>
      <c r="D22" s="286"/>
      <c r="E22" s="286"/>
      <c r="F22" s="286"/>
      <c r="G22" s="286"/>
    </row>
    <row r="23" spans="2:8" s="151" customFormat="1" ht="18.75" customHeight="1">
      <c r="B23" s="286" t="s">
        <v>164</v>
      </c>
      <c r="C23" s="286"/>
      <c r="D23" s="286"/>
      <c r="E23" s="286"/>
      <c r="F23" s="286"/>
      <c r="G23" s="286"/>
    </row>
    <row r="24" spans="2:8" ht="18.75" customHeight="1">
      <c r="B24" s="151" t="s">
        <v>165</v>
      </c>
      <c r="C24" s="151"/>
      <c r="D24" s="151"/>
      <c r="E24" s="151"/>
      <c r="F24" s="151"/>
      <c r="G24" s="151"/>
    </row>
    <row r="25" spans="2:8" ht="18.75" customHeight="1">
      <c r="B25" s="286" t="s">
        <v>166</v>
      </c>
      <c r="C25" s="286"/>
      <c r="D25" s="286"/>
      <c r="E25" s="286"/>
      <c r="F25" s="286"/>
      <c r="G25" s="286"/>
    </row>
    <row r="26" spans="2:8" ht="18.75" customHeight="1">
      <c r="B26" s="286" t="s">
        <v>167</v>
      </c>
      <c r="C26" s="286"/>
      <c r="D26" s="286"/>
      <c r="E26" s="286"/>
      <c r="F26" s="286"/>
      <c r="G26" s="286"/>
    </row>
    <row r="27" spans="2:8" ht="18.75" customHeight="1">
      <c r="B27" s="194"/>
      <c r="C27" s="151"/>
      <c r="D27" s="151"/>
      <c r="E27" s="196"/>
      <c r="F27" s="194"/>
    </row>
    <row r="28" spans="2:8" ht="18.75" customHeight="1">
      <c r="B28" s="194"/>
      <c r="C28" s="195"/>
      <c r="D28" s="151"/>
      <c r="E28" s="196"/>
      <c r="F28" s="196"/>
    </row>
    <row r="29" spans="2:8" ht="18.75" customHeight="1"/>
    <row r="30" spans="2:8" ht="18.75" customHeight="1"/>
    <row r="31" spans="2:8" ht="18.75" customHeight="1"/>
    <row r="32" spans="2:8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27">
    <mergeCell ref="D15:H15"/>
    <mergeCell ref="D9:G9"/>
    <mergeCell ref="B2:H2"/>
    <mergeCell ref="D14:E14"/>
    <mergeCell ref="C3:G3"/>
    <mergeCell ref="C4:G4"/>
    <mergeCell ref="C5:G5"/>
    <mergeCell ref="C6:G6"/>
    <mergeCell ref="D8:G8"/>
    <mergeCell ref="C7:G7"/>
    <mergeCell ref="D10:H10"/>
    <mergeCell ref="C11:G11"/>
    <mergeCell ref="C12:G12"/>
    <mergeCell ref="C13:G13"/>
    <mergeCell ref="B16:C16"/>
    <mergeCell ref="B17:C17"/>
    <mergeCell ref="B18:C18"/>
    <mergeCell ref="B19:C19"/>
    <mergeCell ref="B20:G20"/>
    <mergeCell ref="D16:H16"/>
    <mergeCell ref="D17:H17"/>
    <mergeCell ref="D18:H18"/>
    <mergeCell ref="D19:H19"/>
    <mergeCell ref="B22:G22"/>
    <mergeCell ref="B23:G23"/>
    <mergeCell ref="B25:G25"/>
    <mergeCell ref="B26:G26"/>
  </mergeCells>
  <phoneticPr fontId="8" type="noConversion"/>
  <pageMargins left="0.25" right="0.25" top="0.75" bottom="0.75" header="0.3" footer="0.3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3685-70AF-4C61-B5AC-878FE35B6390}">
  <sheetPr codeName="Sheet3"/>
  <dimension ref="A1:J31"/>
  <sheetViews>
    <sheetView view="pageBreakPreview" topLeftCell="A13" zoomScaleNormal="100" zoomScaleSheetLayoutView="100" workbookViewId="0">
      <selection activeCell="C15" sqref="C15"/>
    </sheetView>
  </sheetViews>
  <sheetFormatPr defaultRowHeight="21.75"/>
  <cols>
    <col min="1" max="1" width="7.7109375" style="9" customWidth="1"/>
    <col min="2" max="2" width="41" style="9" customWidth="1"/>
    <col min="3" max="3" width="10.140625" style="9" customWidth="1"/>
    <col min="4" max="4" width="6.7109375" style="9" customWidth="1"/>
    <col min="5" max="5" width="9.7109375" style="9" customWidth="1"/>
    <col min="6" max="6" width="11.7109375" style="9" customWidth="1"/>
    <col min="7" max="7" width="9.7109375" style="9" customWidth="1"/>
    <col min="8" max="8" width="11.7109375" style="9" customWidth="1"/>
    <col min="9" max="9" width="22.42578125" style="10" customWidth="1"/>
    <col min="10" max="10" width="18.85546875" style="9" customWidth="1"/>
    <col min="11" max="256" width="9.28515625" style="9"/>
    <col min="257" max="257" width="7.7109375" style="9" customWidth="1"/>
    <col min="258" max="258" width="36.7109375" style="9" customWidth="1"/>
    <col min="259" max="259" width="8.7109375" style="9" customWidth="1"/>
    <col min="260" max="260" width="6.7109375" style="9" customWidth="1"/>
    <col min="261" max="261" width="9.7109375" style="9" customWidth="1"/>
    <col min="262" max="262" width="11.7109375" style="9" customWidth="1"/>
    <col min="263" max="263" width="9.7109375" style="9" customWidth="1"/>
    <col min="264" max="264" width="11.7109375" style="9" customWidth="1"/>
    <col min="265" max="265" width="15.7109375" style="9" customWidth="1"/>
    <col min="266" max="266" width="35.7109375" style="9" customWidth="1"/>
    <col min="267" max="512" width="9.28515625" style="9"/>
    <col min="513" max="513" width="7.7109375" style="9" customWidth="1"/>
    <col min="514" max="514" width="36.7109375" style="9" customWidth="1"/>
    <col min="515" max="515" width="8.7109375" style="9" customWidth="1"/>
    <col min="516" max="516" width="6.7109375" style="9" customWidth="1"/>
    <col min="517" max="517" width="9.7109375" style="9" customWidth="1"/>
    <col min="518" max="518" width="11.7109375" style="9" customWidth="1"/>
    <col min="519" max="519" width="9.7109375" style="9" customWidth="1"/>
    <col min="520" max="520" width="11.7109375" style="9" customWidth="1"/>
    <col min="521" max="521" width="15.7109375" style="9" customWidth="1"/>
    <col min="522" max="522" width="35.7109375" style="9" customWidth="1"/>
    <col min="523" max="768" width="9.28515625" style="9"/>
    <col min="769" max="769" width="7.7109375" style="9" customWidth="1"/>
    <col min="770" max="770" width="36.7109375" style="9" customWidth="1"/>
    <col min="771" max="771" width="8.7109375" style="9" customWidth="1"/>
    <col min="772" max="772" width="6.7109375" style="9" customWidth="1"/>
    <col min="773" max="773" width="9.7109375" style="9" customWidth="1"/>
    <col min="774" max="774" width="11.7109375" style="9" customWidth="1"/>
    <col min="775" max="775" width="9.7109375" style="9" customWidth="1"/>
    <col min="776" max="776" width="11.7109375" style="9" customWidth="1"/>
    <col min="777" max="777" width="15.7109375" style="9" customWidth="1"/>
    <col min="778" max="778" width="35.7109375" style="9" customWidth="1"/>
    <col min="779" max="1024" width="9.28515625" style="9"/>
    <col min="1025" max="1025" width="7.7109375" style="9" customWidth="1"/>
    <col min="1026" max="1026" width="36.7109375" style="9" customWidth="1"/>
    <col min="1027" max="1027" width="8.7109375" style="9" customWidth="1"/>
    <col min="1028" max="1028" width="6.7109375" style="9" customWidth="1"/>
    <col min="1029" max="1029" width="9.7109375" style="9" customWidth="1"/>
    <col min="1030" max="1030" width="11.7109375" style="9" customWidth="1"/>
    <col min="1031" max="1031" width="9.7109375" style="9" customWidth="1"/>
    <col min="1032" max="1032" width="11.7109375" style="9" customWidth="1"/>
    <col min="1033" max="1033" width="15.7109375" style="9" customWidth="1"/>
    <col min="1034" max="1034" width="35.7109375" style="9" customWidth="1"/>
    <col min="1035" max="1280" width="9.28515625" style="9"/>
    <col min="1281" max="1281" width="7.7109375" style="9" customWidth="1"/>
    <col min="1282" max="1282" width="36.7109375" style="9" customWidth="1"/>
    <col min="1283" max="1283" width="8.7109375" style="9" customWidth="1"/>
    <col min="1284" max="1284" width="6.7109375" style="9" customWidth="1"/>
    <col min="1285" max="1285" width="9.7109375" style="9" customWidth="1"/>
    <col min="1286" max="1286" width="11.7109375" style="9" customWidth="1"/>
    <col min="1287" max="1287" width="9.7109375" style="9" customWidth="1"/>
    <col min="1288" max="1288" width="11.7109375" style="9" customWidth="1"/>
    <col min="1289" max="1289" width="15.7109375" style="9" customWidth="1"/>
    <col min="1290" max="1290" width="35.7109375" style="9" customWidth="1"/>
    <col min="1291" max="1536" width="9.28515625" style="9"/>
    <col min="1537" max="1537" width="7.7109375" style="9" customWidth="1"/>
    <col min="1538" max="1538" width="36.7109375" style="9" customWidth="1"/>
    <col min="1539" max="1539" width="8.7109375" style="9" customWidth="1"/>
    <col min="1540" max="1540" width="6.7109375" style="9" customWidth="1"/>
    <col min="1541" max="1541" width="9.7109375" style="9" customWidth="1"/>
    <col min="1542" max="1542" width="11.7109375" style="9" customWidth="1"/>
    <col min="1543" max="1543" width="9.7109375" style="9" customWidth="1"/>
    <col min="1544" max="1544" width="11.7109375" style="9" customWidth="1"/>
    <col min="1545" max="1545" width="15.7109375" style="9" customWidth="1"/>
    <col min="1546" max="1546" width="35.7109375" style="9" customWidth="1"/>
    <col min="1547" max="1792" width="9.28515625" style="9"/>
    <col min="1793" max="1793" width="7.7109375" style="9" customWidth="1"/>
    <col min="1794" max="1794" width="36.7109375" style="9" customWidth="1"/>
    <col min="1795" max="1795" width="8.7109375" style="9" customWidth="1"/>
    <col min="1796" max="1796" width="6.7109375" style="9" customWidth="1"/>
    <col min="1797" max="1797" width="9.7109375" style="9" customWidth="1"/>
    <col min="1798" max="1798" width="11.7109375" style="9" customWidth="1"/>
    <col min="1799" max="1799" width="9.7109375" style="9" customWidth="1"/>
    <col min="1800" max="1800" width="11.7109375" style="9" customWidth="1"/>
    <col min="1801" max="1801" width="15.7109375" style="9" customWidth="1"/>
    <col min="1802" max="1802" width="35.7109375" style="9" customWidth="1"/>
    <col min="1803" max="2048" width="9.28515625" style="9"/>
    <col min="2049" max="2049" width="7.7109375" style="9" customWidth="1"/>
    <col min="2050" max="2050" width="36.7109375" style="9" customWidth="1"/>
    <col min="2051" max="2051" width="8.7109375" style="9" customWidth="1"/>
    <col min="2052" max="2052" width="6.7109375" style="9" customWidth="1"/>
    <col min="2053" max="2053" width="9.7109375" style="9" customWidth="1"/>
    <col min="2054" max="2054" width="11.7109375" style="9" customWidth="1"/>
    <col min="2055" max="2055" width="9.7109375" style="9" customWidth="1"/>
    <col min="2056" max="2056" width="11.7109375" style="9" customWidth="1"/>
    <col min="2057" max="2057" width="15.7109375" style="9" customWidth="1"/>
    <col min="2058" max="2058" width="35.7109375" style="9" customWidth="1"/>
    <col min="2059" max="2304" width="9.28515625" style="9"/>
    <col min="2305" max="2305" width="7.7109375" style="9" customWidth="1"/>
    <col min="2306" max="2306" width="36.7109375" style="9" customWidth="1"/>
    <col min="2307" max="2307" width="8.7109375" style="9" customWidth="1"/>
    <col min="2308" max="2308" width="6.7109375" style="9" customWidth="1"/>
    <col min="2309" max="2309" width="9.7109375" style="9" customWidth="1"/>
    <col min="2310" max="2310" width="11.7109375" style="9" customWidth="1"/>
    <col min="2311" max="2311" width="9.7109375" style="9" customWidth="1"/>
    <col min="2312" max="2312" width="11.7109375" style="9" customWidth="1"/>
    <col min="2313" max="2313" width="15.7109375" style="9" customWidth="1"/>
    <col min="2314" max="2314" width="35.7109375" style="9" customWidth="1"/>
    <col min="2315" max="2560" width="9.28515625" style="9"/>
    <col min="2561" max="2561" width="7.7109375" style="9" customWidth="1"/>
    <col min="2562" max="2562" width="36.7109375" style="9" customWidth="1"/>
    <col min="2563" max="2563" width="8.7109375" style="9" customWidth="1"/>
    <col min="2564" max="2564" width="6.7109375" style="9" customWidth="1"/>
    <col min="2565" max="2565" width="9.7109375" style="9" customWidth="1"/>
    <col min="2566" max="2566" width="11.7109375" style="9" customWidth="1"/>
    <col min="2567" max="2567" width="9.7109375" style="9" customWidth="1"/>
    <col min="2568" max="2568" width="11.7109375" style="9" customWidth="1"/>
    <col min="2569" max="2569" width="15.7109375" style="9" customWidth="1"/>
    <col min="2570" max="2570" width="35.7109375" style="9" customWidth="1"/>
    <col min="2571" max="2816" width="9.28515625" style="9"/>
    <col min="2817" max="2817" width="7.7109375" style="9" customWidth="1"/>
    <col min="2818" max="2818" width="36.7109375" style="9" customWidth="1"/>
    <col min="2819" max="2819" width="8.7109375" style="9" customWidth="1"/>
    <col min="2820" max="2820" width="6.7109375" style="9" customWidth="1"/>
    <col min="2821" max="2821" width="9.7109375" style="9" customWidth="1"/>
    <col min="2822" max="2822" width="11.7109375" style="9" customWidth="1"/>
    <col min="2823" max="2823" width="9.7109375" style="9" customWidth="1"/>
    <col min="2824" max="2824" width="11.7109375" style="9" customWidth="1"/>
    <col min="2825" max="2825" width="15.7109375" style="9" customWidth="1"/>
    <col min="2826" max="2826" width="35.7109375" style="9" customWidth="1"/>
    <col min="2827" max="3072" width="9.28515625" style="9"/>
    <col min="3073" max="3073" width="7.7109375" style="9" customWidth="1"/>
    <col min="3074" max="3074" width="36.7109375" style="9" customWidth="1"/>
    <col min="3075" max="3075" width="8.7109375" style="9" customWidth="1"/>
    <col min="3076" max="3076" width="6.7109375" style="9" customWidth="1"/>
    <col min="3077" max="3077" width="9.7109375" style="9" customWidth="1"/>
    <col min="3078" max="3078" width="11.7109375" style="9" customWidth="1"/>
    <col min="3079" max="3079" width="9.7109375" style="9" customWidth="1"/>
    <col min="3080" max="3080" width="11.7109375" style="9" customWidth="1"/>
    <col min="3081" max="3081" width="15.7109375" style="9" customWidth="1"/>
    <col min="3082" max="3082" width="35.7109375" style="9" customWidth="1"/>
    <col min="3083" max="3328" width="9.28515625" style="9"/>
    <col min="3329" max="3329" width="7.7109375" style="9" customWidth="1"/>
    <col min="3330" max="3330" width="36.7109375" style="9" customWidth="1"/>
    <col min="3331" max="3331" width="8.7109375" style="9" customWidth="1"/>
    <col min="3332" max="3332" width="6.7109375" style="9" customWidth="1"/>
    <col min="3333" max="3333" width="9.7109375" style="9" customWidth="1"/>
    <col min="3334" max="3334" width="11.7109375" style="9" customWidth="1"/>
    <col min="3335" max="3335" width="9.7109375" style="9" customWidth="1"/>
    <col min="3336" max="3336" width="11.7109375" style="9" customWidth="1"/>
    <col min="3337" max="3337" width="15.7109375" style="9" customWidth="1"/>
    <col min="3338" max="3338" width="35.7109375" style="9" customWidth="1"/>
    <col min="3339" max="3584" width="9.28515625" style="9"/>
    <col min="3585" max="3585" width="7.7109375" style="9" customWidth="1"/>
    <col min="3586" max="3586" width="36.7109375" style="9" customWidth="1"/>
    <col min="3587" max="3587" width="8.7109375" style="9" customWidth="1"/>
    <col min="3588" max="3588" width="6.7109375" style="9" customWidth="1"/>
    <col min="3589" max="3589" width="9.7109375" style="9" customWidth="1"/>
    <col min="3590" max="3590" width="11.7109375" style="9" customWidth="1"/>
    <col min="3591" max="3591" width="9.7109375" style="9" customWidth="1"/>
    <col min="3592" max="3592" width="11.7109375" style="9" customWidth="1"/>
    <col min="3593" max="3593" width="15.7109375" style="9" customWidth="1"/>
    <col min="3594" max="3594" width="35.7109375" style="9" customWidth="1"/>
    <col min="3595" max="3840" width="9.28515625" style="9"/>
    <col min="3841" max="3841" width="7.7109375" style="9" customWidth="1"/>
    <col min="3842" max="3842" width="36.7109375" style="9" customWidth="1"/>
    <col min="3843" max="3843" width="8.7109375" style="9" customWidth="1"/>
    <col min="3844" max="3844" width="6.7109375" style="9" customWidth="1"/>
    <col min="3845" max="3845" width="9.7109375" style="9" customWidth="1"/>
    <col min="3846" max="3846" width="11.7109375" style="9" customWidth="1"/>
    <col min="3847" max="3847" width="9.7109375" style="9" customWidth="1"/>
    <col min="3848" max="3848" width="11.7109375" style="9" customWidth="1"/>
    <col min="3849" max="3849" width="15.7109375" style="9" customWidth="1"/>
    <col min="3850" max="3850" width="35.7109375" style="9" customWidth="1"/>
    <col min="3851" max="4096" width="9.28515625" style="9"/>
    <col min="4097" max="4097" width="7.7109375" style="9" customWidth="1"/>
    <col min="4098" max="4098" width="36.7109375" style="9" customWidth="1"/>
    <col min="4099" max="4099" width="8.7109375" style="9" customWidth="1"/>
    <col min="4100" max="4100" width="6.7109375" style="9" customWidth="1"/>
    <col min="4101" max="4101" width="9.7109375" style="9" customWidth="1"/>
    <col min="4102" max="4102" width="11.7109375" style="9" customWidth="1"/>
    <col min="4103" max="4103" width="9.7109375" style="9" customWidth="1"/>
    <col min="4104" max="4104" width="11.7109375" style="9" customWidth="1"/>
    <col min="4105" max="4105" width="15.7109375" style="9" customWidth="1"/>
    <col min="4106" max="4106" width="35.7109375" style="9" customWidth="1"/>
    <col min="4107" max="4352" width="9.28515625" style="9"/>
    <col min="4353" max="4353" width="7.7109375" style="9" customWidth="1"/>
    <col min="4354" max="4354" width="36.7109375" style="9" customWidth="1"/>
    <col min="4355" max="4355" width="8.7109375" style="9" customWidth="1"/>
    <col min="4356" max="4356" width="6.7109375" style="9" customWidth="1"/>
    <col min="4357" max="4357" width="9.7109375" style="9" customWidth="1"/>
    <col min="4358" max="4358" width="11.7109375" style="9" customWidth="1"/>
    <col min="4359" max="4359" width="9.7109375" style="9" customWidth="1"/>
    <col min="4360" max="4360" width="11.7109375" style="9" customWidth="1"/>
    <col min="4361" max="4361" width="15.7109375" style="9" customWidth="1"/>
    <col min="4362" max="4362" width="35.7109375" style="9" customWidth="1"/>
    <col min="4363" max="4608" width="9.28515625" style="9"/>
    <col min="4609" max="4609" width="7.7109375" style="9" customWidth="1"/>
    <col min="4610" max="4610" width="36.7109375" style="9" customWidth="1"/>
    <col min="4611" max="4611" width="8.7109375" style="9" customWidth="1"/>
    <col min="4612" max="4612" width="6.7109375" style="9" customWidth="1"/>
    <col min="4613" max="4613" width="9.7109375" style="9" customWidth="1"/>
    <col min="4614" max="4614" width="11.7109375" style="9" customWidth="1"/>
    <col min="4615" max="4615" width="9.7109375" style="9" customWidth="1"/>
    <col min="4616" max="4616" width="11.7109375" style="9" customWidth="1"/>
    <col min="4617" max="4617" width="15.7109375" style="9" customWidth="1"/>
    <col min="4618" max="4618" width="35.7109375" style="9" customWidth="1"/>
    <col min="4619" max="4864" width="9.28515625" style="9"/>
    <col min="4865" max="4865" width="7.7109375" style="9" customWidth="1"/>
    <col min="4866" max="4866" width="36.7109375" style="9" customWidth="1"/>
    <col min="4867" max="4867" width="8.7109375" style="9" customWidth="1"/>
    <col min="4868" max="4868" width="6.7109375" style="9" customWidth="1"/>
    <col min="4869" max="4869" width="9.7109375" style="9" customWidth="1"/>
    <col min="4870" max="4870" width="11.7109375" style="9" customWidth="1"/>
    <col min="4871" max="4871" width="9.7109375" style="9" customWidth="1"/>
    <col min="4872" max="4872" width="11.7109375" style="9" customWidth="1"/>
    <col min="4873" max="4873" width="15.7109375" style="9" customWidth="1"/>
    <col min="4874" max="4874" width="35.7109375" style="9" customWidth="1"/>
    <col min="4875" max="5120" width="9.28515625" style="9"/>
    <col min="5121" max="5121" width="7.7109375" style="9" customWidth="1"/>
    <col min="5122" max="5122" width="36.7109375" style="9" customWidth="1"/>
    <col min="5123" max="5123" width="8.7109375" style="9" customWidth="1"/>
    <col min="5124" max="5124" width="6.7109375" style="9" customWidth="1"/>
    <col min="5125" max="5125" width="9.7109375" style="9" customWidth="1"/>
    <col min="5126" max="5126" width="11.7109375" style="9" customWidth="1"/>
    <col min="5127" max="5127" width="9.7109375" style="9" customWidth="1"/>
    <col min="5128" max="5128" width="11.7109375" style="9" customWidth="1"/>
    <col min="5129" max="5129" width="15.7109375" style="9" customWidth="1"/>
    <col min="5130" max="5130" width="35.7109375" style="9" customWidth="1"/>
    <col min="5131" max="5376" width="9.28515625" style="9"/>
    <col min="5377" max="5377" width="7.7109375" style="9" customWidth="1"/>
    <col min="5378" max="5378" width="36.7109375" style="9" customWidth="1"/>
    <col min="5379" max="5379" width="8.7109375" style="9" customWidth="1"/>
    <col min="5380" max="5380" width="6.7109375" style="9" customWidth="1"/>
    <col min="5381" max="5381" width="9.7109375" style="9" customWidth="1"/>
    <col min="5382" max="5382" width="11.7109375" style="9" customWidth="1"/>
    <col min="5383" max="5383" width="9.7109375" style="9" customWidth="1"/>
    <col min="5384" max="5384" width="11.7109375" style="9" customWidth="1"/>
    <col min="5385" max="5385" width="15.7109375" style="9" customWidth="1"/>
    <col min="5386" max="5386" width="35.7109375" style="9" customWidth="1"/>
    <col min="5387" max="5632" width="9.28515625" style="9"/>
    <col min="5633" max="5633" width="7.7109375" style="9" customWidth="1"/>
    <col min="5634" max="5634" width="36.7109375" style="9" customWidth="1"/>
    <col min="5635" max="5635" width="8.7109375" style="9" customWidth="1"/>
    <col min="5636" max="5636" width="6.7109375" style="9" customWidth="1"/>
    <col min="5637" max="5637" width="9.7109375" style="9" customWidth="1"/>
    <col min="5638" max="5638" width="11.7109375" style="9" customWidth="1"/>
    <col min="5639" max="5639" width="9.7109375" style="9" customWidth="1"/>
    <col min="5640" max="5640" width="11.7109375" style="9" customWidth="1"/>
    <col min="5641" max="5641" width="15.7109375" style="9" customWidth="1"/>
    <col min="5642" max="5642" width="35.7109375" style="9" customWidth="1"/>
    <col min="5643" max="5888" width="9.28515625" style="9"/>
    <col min="5889" max="5889" width="7.7109375" style="9" customWidth="1"/>
    <col min="5890" max="5890" width="36.7109375" style="9" customWidth="1"/>
    <col min="5891" max="5891" width="8.7109375" style="9" customWidth="1"/>
    <col min="5892" max="5892" width="6.7109375" style="9" customWidth="1"/>
    <col min="5893" max="5893" width="9.7109375" style="9" customWidth="1"/>
    <col min="5894" max="5894" width="11.7109375" style="9" customWidth="1"/>
    <col min="5895" max="5895" width="9.7109375" style="9" customWidth="1"/>
    <col min="5896" max="5896" width="11.7109375" style="9" customWidth="1"/>
    <col min="5897" max="5897" width="15.7109375" style="9" customWidth="1"/>
    <col min="5898" max="5898" width="35.7109375" style="9" customWidth="1"/>
    <col min="5899" max="6144" width="9.28515625" style="9"/>
    <col min="6145" max="6145" width="7.7109375" style="9" customWidth="1"/>
    <col min="6146" max="6146" width="36.7109375" style="9" customWidth="1"/>
    <col min="6147" max="6147" width="8.7109375" style="9" customWidth="1"/>
    <col min="6148" max="6148" width="6.7109375" style="9" customWidth="1"/>
    <col min="6149" max="6149" width="9.7109375" style="9" customWidth="1"/>
    <col min="6150" max="6150" width="11.7109375" style="9" customWidth="1"/>
    <col min="6151" max="6151" width="9.7109375" style="9" customWidth="1"/>
    <col min="6152" max="6152" width="11.7109375" style="9" customWidth="1"/>
    <col min="6153" max="6153" width="15.7109375" style="9" customWidth="1"/>
    <col min="6154" max="6154" width="35.7109375" style="9" customWidth="1"/>
    <col min="6155" max="6400" width="9.28515625" style="9"/>
    <col min="6401" max="6401" width="7.7109375" style="9" customWidth="1"/>
    <col min="6402" max="6402" width="36.7109375" style="9" customWidth="1"/>
    <col min="6403" max="6403" width="8.7109375" style="9" customWidth="1"/>
    <col min="6404" max="6404" width="6.7109375" style="9" customWidth="1"/>
    <col min="6405" max="6405" width="9.7109375" style="9" customWidth="1"/>
    <col min="6406" max="6406" width="11.7109375" style="9" customWidth="1"/>
    <col min="6407" max="6407" width="9.7109375" style="9" customWidth="1"/>
    <col min="6408" max="6408" width="11.7109375" style="9" customWidth="1"/>
    <col min="6409" max="6409" width="15.7109375" style="9" customWidth="1"/>
    <col min="6410" max="6410" width="35.7109375" style="9" customWidth="1"/>
    <col min="6411" max="6656" width="9.28515625" style="9"/>
    <col min="6657" max="6657" width="7.7109375" style="9" customWidth="1"/>
    <col min="6658" max="6658" width="36.7109375" style="9" customWidth="1"/>
    <col min="6659" max="6659" width="8.7109375" style="9" customWidth="1"/>
    <col min="6660" max="6660" width="6.7109375" style="9" customWidth="1"/>
    <col min="6661" max="6661" width="9.7109375" style="9" customWidth="1"/>
    <col min="6662" max="6662" width="11.7109375" style="9" customWidth="1"/>
    <col min="6663" max="6663" width="9.7109375" style="9" customWidth="1"/>
    <col min="6664" max="6664" width="11.7109375" style="9" customWidth="1"/>
    <col min="6665" max="6665" width="15.7109375" style="9" customWidth="1"/>
    <col min="6666" max="6666" width="35.7109375" style="9" customWidth="1"/>
    <col min="6667" max="6912" width="9.28515625" style="9"/>
    <col min="6913" max="6913" width="7.7109375" style="9" customWidth="1"/>
    <col min="6914" max="6914" width="36.7109375" style="9" customWidth="1"/>
    <col min="6915" max="6915" width="8.7109375" style="9" customWidth="1"/>
    <col min="6916" max="6916" width="6.7109375" style="9" customWidth="1"/>
    <col min="6917" max="6917" width="9.7109375" style="9" customWidth="1"/>
    <col min="6918" max="6918" width="11.7109375" style="9" customWidth="1"/>
    <col min="6919" max="6919" width="9.7109375" style="9" customWidth="1"/>
    <col min="6920" max="6920" width="11.7109375" style="9" customWidth="1"/>
    <col min="6921" max="6921" width="15.7109375" style="9" customWidth="1"/>
    <col min="6922" max="6922" width="35.7109375" style="9" customWidth="1"/>
    <col min="6923" max="7168" width="9.28515625" style="9"/>
    <col min="7169" max="7169" width="7.7109375" style="9" customWidth="1"/>
    <col min="7170" max="7170" width="36.7109375" style="9" customWidth="1"/>
    <col min="7171" max="7171" width="8.7109375" style="9" customWidth="1"/>
    <col min="7172" max="7172" width="6.7109375" style="9" customWidth="1"/>
    <col min="7173" max="7173" width="9.7109375" style="9" customWidth="1"/>
    <col min="7174" max="7174" width="11.7109375" style="9" customWidth="1"/>
    <col min="7175" max="7175" width="9.7109375" style="9" customWidth="1"/>
    <col min="7176" max="7176" width="11.7109375" style="9" customWidth="1"/>
    <col min="7177" max="7177" width="15.7109375" style="9" customWidth="1"/>
    <col min="7178" max="7178" width="35.7109375" style="9" customWidth="1"/>
    <col min="7179" max="7424" width="9.28515625" style="9"/>
    <col min="7425" max="7425" width="7.7109375" style="9" customWidth="1"/>
    <col min="7426" max="7426" width="36.7109375" style="9" customWidth="1"/>
    <col min="7427" max="7427" width="8.7109375" style="9" customWidth="1"/>
    <col min="7428" max="7428" width="6.7109375" style="9" customWidth="1"/>
    <col min="7429" max="7429" width="9.7109375" style="9" customWidth="1"/>
    <col min="7430" max="7430" width="11.7109375" style="9" customWidth="1"/>
    <col min="7431" max="7431" width="9.7109375" style="9" customWidth="1"/>
    <col min="7432" max="7432" width="11.7109375" style="9" customWidth="1"/>
    <col min="7433" max="7433" width="15.7109375" style="9" customWidth="1"/>
    <col min="7434" max="7434" width="35.7109375" style="9" customWidth="1"/>
    <col min="7435" max="7680" width="9.28515625" style="9"/>
    <col min="7681" max="7681" width="7.7109375" style="9" customWidth="1"/>
    <col min="7682" max="7682" width="36.7109375" style="9" customWidth="1"/>
    <col min="7683" max="7683" width="8.7109375" style="9" customWidth="1"/>
    <col min="7684" max="7684" width="6.7109375" style="9" customWidth="1"/>
    <col min="7685" max="7685" width="9.7109375" style="9" customWidth="1"/>
    <col min="7686" max="7686" width="11.7109375" style="9" customWidth="1"/>
    <col min="7687" max="7687" width="9.7109375" style="9" customWidth="1"/>
    <col min="7688" max="7688" width="11.7109375" style="9" customWidth="1"/>
    <col min="7689" max="7689" width="15.7109375" style="9" customWidth="1"/>
    <col min="7690" max="7690" width="35.7109375" style="9" customWidth="1"/>
    <col min="7691" max="7936" width="9.28515625" style="9"/>
    <col min="7937" max="7937" width="7.7109375" style="9" customWidth="1"/>
    <col min="7938" max="7938" width="36.7109375" style="9" customWidth="1"/>
    <col min="7939" max="7939" width="8.7109375" style="9" customWidth="1"/>
    <col min="7940" max="7940" width="6.7109375" style="9" customWidth="1"/>
    <col min="7941" max="7941" width="9.7109375" style="9" customWidth="1"/>
    <col min="7942" max="7942" width="11.7109375" style="9" customWidth="1"/>
    <col min="7943" max="7943" width="9.7109375" style="9" customWidth="1"/>
    <col min="7944" max="7944" width="11.7109375" style="9" customWidth="1"/>
    <col min="7945" max="7945" width="15.7109375" style="9" customWidth="1"/>
    <col min="7946" max="7946" width="35.7109375" style="9" customWidth="1"/>
    <col min="7947" max="8192" width="9.28515625" style="9"/>
    <col min="8193" max="8193" width="7.7109375" style="9" customWidth="1"/>
    <col min="8194" max="8194" width="36.7109375" style="9" customWidth="1"/>
    <col min="8195" max="8195" width="8.7109375" style="9" customWidth="1"/>
    <col min="8196" max="8196" width="6.7109375" style="9" customWidth="1"/>
    <col min="8197" max="8197" width="9.7109375" style="9" customWidth="1"/>
    <col min="8198" max="8198" width="11.7109375" style="9" customWidth="1"/>
    <col min="8199" max="8199" width="9.7109375" style="9" customWidth="1"/>
    <col min="8200" max="8200" width="11.7109375" style="9" customWidth="1"/>
    <col min="8201" max="8201" width="15.7109375" style="9" customWidth="1"/>
    <col min="8202" max="8202" width="35.7109375" style="9" customWidth="1"/>
    <col min="8203" max="8448" width="9.28515625" style="9"/>
    <col min="8449" max="8449" width="7.7109375" style="9" customWidth="1"/>
    <col min="8450" max="8450" width="36.7109375" style="9" customWidth="1"/>
    <col min="8451" max="8451" width="8.7109375" style="9" customWidth="1"/>
    <col min="8452" max="8452" width="6.7109375" style="9" customWidth="1"/>
    <col min="8453" max="8453" width="9.7109375" style="9" customWidth="1"/>
    <col min="8454" max="8454" width="11.7109375" style="9" customWidth="1"/>
    <col min="8455" max="8455" width="9.7109375" style="9" customWidth="1"/>
    <col min="8456" max="8456" width="11.7109375" style="9" customWidth="1"/>
    <col min="8457" max="8457" width="15.7109375" style="9" customWidth="1"/>
    <col min="8458" max="8458" width="35.7109375" style="9" customWidth="1"/>
    <col min="8459" max="8704" width="9.28515625" style="9"/>
    <col min="8705" max="8705" width="7.7109375" style="9" customWidth="1"/>
    <col min="8706" max="8706" width="36.7109375" style="9" customWidth="1"/>
    <col min="8707" max="8707" width="8.7109375" style="9" customWidth="1"/>
    <col min="8708" max="8708" width="6.7109375" style="9" customWidth="1"/>
    <col min="8709" max="8709" width="9.7109375" style="9" customWidth="1"/>
    <col min="8710" max="8710" width="11.7109375" style="9" customWidth="1"/>
    <col min="8711" max="8711" width="9.7109375" style="9" customWidth="1"/>
    <col min="8712" max="8712" width="11.7109375" style="9" customWidth="1"/>
    <col min="8713" max="8713" width="15.7109375" style="9" customWidth="1"/>
    <col min="8714" max="8714" width="35.7109375" style="9" customWidth="1"/>
    <col min="8715" max="8960" width="9.28515625" style="9"/>
    <col min="8961" max="8961" width="7.7109375" style="9" customWidth="1"/>
    <col min="8962" max="8962" width="36.7109375" style="9" customWidth="1"/>
    <col min="8963" max="8963" width="8.7109375" style="9" customWidth="1"/>
    <col min="8964" max="8964" width="6.7109375" style="9" customWidth="1"/>
    <col min="8965" max="8965" width="9.7109375" style="9" customWidth="1"/>
    <col min="8966" max="8966" width="11.7109375" style="9" customWidth="1"/>
    <col min="8967" max="8967" width="9.7109375" style="9" customWidth="1"/>
    <col min="8968" max="8968" width="11.7109375" style="9" customWidth="1"/>
    <col min="8969" max="8969" width="15.7109375" style="9" customWidth="1"/>
    <col min="8970" max="8970" width="35.7109375" style="9" customWidth="1"/>
    <col min="8971" max="9216" width="9.28515625" style="9"/>
    <col min="9217" max="9217" width="7.7109375" style="9" customWidth="1"/>
    <col min="9218" max="9218" width="36.7109375" style="9" customWidth="1"/>
    <col min="9219" max="9219" width="8.7109375" style="9" customWidth="1"/>
    <col min="9220" max="9220" width="6.7109375" style="9" customWidth="1"/>
    <col min="9221" max="9221" width="9.7109375" style="9" customWidth="1"/>
    <col min="9222" max="9222" width="11.7109375" style="9" customWidth="1"/>
    <col min="9223" max="9223" width="9.7109375" style="9" customWidth="1"/>
    <col min="9224" max="9224" width="11.7109375" style="9" customWidth="1"/>
    <col min="9225" max="9225" width="15.7109375" style="9" customWidth="1"/>
    <col min="9226" max="9226" width="35.7109375" style="9" customWidth="1"/>
    <col min="9227" max="9472" width="9.28515625" style="9"/>
    <col min="9473" max="9473" width="7.7109375" style="9" customWidth="1"/>
    <col min="9474" max="9474" width="36.7109375" style="9" customWidth="1"/>
    <col min="9475" max="9475" width="8.7109375" style="9" customWidth="1"/>
    <col min="9476" max="9476" width="6.7109375" style="9" customWidth="1"/>
    <col min="9477" max="9477" width="9.7109375" style="9" customWidth="1"/>
    <col min="9478" max="9478" width="11.7109375" style="9" customWidth="1"/>
    <col min="9479" max="9479" width="9.7109375" style="9" customWidth="1"/>
    <col min="9480" max="9480" width="11.7109375" style="9" customWidth="1"/>
    <col min="9481" max="9481" width="15.7109375" style="9" customWidth="1"/>
    <col min="9482" max="9482" width="35.7109375" style="9" customWidth="1"/>
    <col min="9483" max="9728" width="9.28515625" style="9"/>
    <col min="9729" max="9729" width="7.7109375" style="9" customWidth="1"/>
    <col min="9730" max="9730" width="36.7109375" style="9" customWidth="1"/>
    <col min="9731" max="9731" width="8.7109375" style="9" customWidth="1"/>
    <col min="9732" max="9732" width="6.7109375" style="9" customWidth="1"/>
    <col min="9733" max="9733" width="9.7109375" style="9" customWidth="1"/>
    <col min="9734" max="9734" width="11.7109375" style="9" customWidth="1"/>
    <col min="9735" max="9735" width="9.7109375" style="9" customWidth="1"/>
    <col min="9736" max="9736" width="11.7109375" style="9" customWidth="1"/>
    <col min="9737" max="9737" width="15.7109375" style="9" customWidth="1"/>
    <col min="9738" max="9738" width="35.7109375" style="9" customWidth="1"/>
    <col min="9739" max="9984" width="9.28515625" style="9"/>
    <col min="9985" max="9985" width="7.7109375" style="9" customWidth="1"/>
    <col min="9986" max="9986" width="36.7109375" style="9" customWidth="1"/>
    <col min="9987" max="9987" width="8.7109375" style="9" customWidth="1"/>
    <col min="9988" max="9988" width="6.7109375" style="9" customWidth="1"/>
    <col min="9989" max="9989" width="9.7109375" style="9" customWidth="1"/>
    <col min="9990" max="9990" width="11.7109375" style="9" customWidth="1"/>
    <col min="9991" max="9991" width="9.7109375" style="9" customWidth="1"/>
    <col min="9992" max="9992" width="11.7109375" style="9" customWidth="1"/>
    <col min="9993" max="9993" width="15.7109375" style="9" customWidth="1"/>
    <col min="9994" max="9994" width="35.7109375" style="9" customWidth="1"/>
    <col min="9995" max="10240" width="9.28515625" style="9"/>
    <col min="10241" max="10241" width="7.7109375" style="9" customWidth="1"/>
    <col min="10242" max="10242" width="36.7109375" style="9" customWidth="1"/>
    <col min="10243" max="10243" width="8.7109375" style="9" customWidth="1"/>
    <col min="10244" max="10244" width="6.7109375" style="9" customWidth="1"/>
    <col min="10245" max="10245" width="9.7109375" style="9" customWidth="1"/>
    <col min="10246" max="10246" width="11.7109375" style="9" customWidth="1"/>
    <col min="10247" max="10247" width="9.7109375" style="9" customWidth="1"/>
    <col min="10248" max="10248" width="11.7109375" style="9" customWidth="1"/>
    <col min="10249" max="10249" width="15.7109375" style="9" customWidth="1"/>
    <col min="10250" max="10250" width="35.7109375" style="9" customWidth="1"/>
    <col min="10251" max="10496" width="9.28515625" style="9"/>
    <col min="10497" max="10497" width="7.7109375" style="9" customWidth="1"/>
    <col min="10498" max="10498" width="36.7109375" style="9" customWidth="1"/>
    <col min="10499" max="10499" width="8.7109375" style="9" customWidth="1"/>
    <col min="10500" max="10500" width="6.7109375" style="9" customWidth="1"/>
    <col min="10501" max="10501" width="9.7109375" style="9" customWidth="1"/>
    <col min="10502" max="10502" width="11.7109375" style="9" customWidth="1"/>
    <col min="10503" max="10503" width="9.7109375" style="9" customWidth="1"/>
    <col min="10504" max="10504" width="11.7109375" style="9" customWidth="1"/>
    <col min="10505" max="10505" width="15.7109375" style="9" customWidth="1"/>
    <col min="10506" max="10506" width="35.7109375" style="9" customWidth="1"/>
    <col min="10507" max="10752" width="9.28515625" style="9"/>
    <col min="10753" max="10753" width="7.7109375" style="9" customWidth="1"/>
    <col min="10754" max="10754" width="36.7109375" style="9" customWidth="1"/>
    <col min="10755" max="10755" width="8.7109375" style="9" customWidth="1"/>
    <col min="10756" max="10756" width="6.7109375" style="9" customWidth="1"/>
    <col min="10757" max="10757" width="9.7109375" style="9" customWidth="1"/>
    <col min="10758" max="10758" width="11.7109375" style="9" customWidth="1"/>
    <col min="10759" max="10759" width="9.7109375" style="9" customWidth="1"/>
    <col min="10760" max="10760" width="11.7109375" style="9" customWidth="1"/>
    <col min="10761" max="10761" width="15.7109375" style="9" customWidth="1"/>
    <col min="10762" max="10762" width="35.7109375" style="9" customWidth="1"/>
    <col min="10763" max="11008" width="9.28515625" style="9"/>
    <col min="11009" max="11009" width="7.7109375" style="9" customWidth="1"/>
    <col min="11010" max="11010" width="36.7109375" style="9" customWidth="1"/>
    <col min="11011" max="11011" width="8.7109375" style="9" customWidth="1"/>
    <col min="11012" max="11012" width="6.7109375" style="9" customWidth="1"/>
    <col min="11013" max="11013" width="9.7109375" style="9" customWidth="1"/>
    <col min="11014" max="11014" width="11.7109375" style="9" customWidth="1"/>
    <col min="11015" max="11015" width="9.7109375" style="9" customWidth="1"/>
    <col min="11016" max="11016" width="11.7109375" style="9" customWidth="1"/>
    <col min="11017" max="11017" width="15.7109375" style="9" customWidth="1"/>
    <col min="11018" max="11018" width="35.7109375" style="9" customWidth="1"/>
    <col min="11019" max="11264" width="9.28515625" style="9"/>
    <col min="11265" max="11265" width="7.7109375" style="9" customWidth="1"/>
    <col min="11266" max="11266" width="36.7109375" style="9" customWidth="1"/>
    <col min="11267" max="11267" width="8.7109375" style="9" customWidth="1"/>
    <col min="11268" max="11268" width="6.7109375" style="9" customWidth="1"/>
    <col min="11269" max="11269" width="9.7109375" style="9" customWidth="1"/>
    <col min="11270" max="11270" width="11.7109375" style="9" customWidth="1"/>
    <col min="11271" max="11271" width="9.7109375" style="9" customWidth="1"/>
    <col min="11272" max="11272" width="11.7109375" style="9" customWidth="1"/>
    <col min="11273" max="11273" width="15.7109375" style="9" customWidth="1"/>
    <col min="11274" max="11274" width="35.7109375" style="9" customWidth="1"/>
    <col min="11275" max="11520" width="9.28515625" style="9"/>
    <col min="11521" max="11521" width="7.7109375" style="9" customWidth="1"/>
    <col min="11522" max="11522" width="36.7109375" style="9" customWidth="1"/>
    <col min="11523" max="11523" width="8.7109375" style="9" customWidth="1"/>
    <col min="11524" max="11524" width="6.7109375" style="9" customWidth="1"/>
    <col min="11525" max="11525" width="9.7109375" style="9" customWidth="1"/>
    <col min="11526" max="11526" width="11.7109375" style="9" customWidth="1"/>
    <col min="11527" max="11527" width="9.7109375" style="9" customWidth="1"/>
    <col min="11528" max="11528" width="11.7109375" style="9" customWidth="1"/>
    <col min="11529" max="11529" width="15.7109375" style="9" customWidth="1"/>
    <col min="11530" max="11530" width="35.7109375" style="9" customWidth="1"/>
    <col min="11531" max="11776" width="9.28515625" style="9"/>
    <col min="11777" max="11777" width="7.7109375" style="9" customWidth="1"/>
    <col min="11778" max="11778" width="36.7109375" style="9" customWidth="1"/>
    <col min="11779" max="11779" width="8.7109375" style="9" customWidth="1"/>
    <col min="11780" max="11780" width="6.7109375" style="9" customWidth="1"/>
    <col min="11781" max="11781" width="9.7109375" style="9" customWidth="1"/>
    <col min="11782" max="11782" width="11.7109375" style="9" customWidth="1"/>
    <col min="11783" max="11783" width="9.7109375" style="9" customWidth="1"/>
    <col min="11784" max="11784" width="11.7109375" style="9" customWidth="1"/>
    <col min="11785" max="11785" width="15.7109375" style="9" customWidth="1"/>
    <col min="11786" max="11786" width="35.7109375" style="9" customWidth="1"/>
    <col min="11787" max="12032" width="9.28515625" style="9"/>
    <col min="12033" max="12033" width="7.7109375" style="9" customWidth="1"/>
    <col min="12034" max="12034" width="36.7109375" style="9" customWidth="1"/>
    <col min="12035" max="12035" width="8.7109375" style="9" customWidth="1"/>
    <col min="12036" max="12036" width="6.7109375" style="9" customWidth="1"/>
    <col min="12037" max="12037" width="9.7109375" style="9" customWidth="1"/>
    <col min="12038" max="12038" width="11.7109375" style="9" customWidth="1"/>
    <col min="12039" max="12039" width="9.7109375" style="9" customWidth="1"/>
    <col min="12040" max="12040" width="11.7109375" style="9" customWidth="1"/>
    <col min="12041" max="12041" width="15.7109375" style="9" customWidth="1"/>
    <col min="12042" max="12042" width="35.7109375" style="9" customWidth="1"/>
    <col min="12043" max="12288" width="9.28515625" style="9"/>
    <col min="12289" max="12289" width="7.7109375" style="9" customWidth="1"/>
    <col min="12290" max="12290" width="36.7109375" style="9" customWidth="1"/>
    <col min="12291" max="12291" width="8.7109375" style="9" customWidth="1"/>
    <col min="12292" max="12292" width="6.7109375" style="9" customWidth="1"/>
    <col min="12293" max="12293" width="9.7109375" style="9" customWidth="1"/>
    <col min="12294" max="12294" width="11.7109375" style="9" customWidth="1"/>
    <col min="12295" max="12295" width="9.7109375" style="9" customWidth="1"/>
    <col min="12296" max="12296" width="11.7109375" style="9" customWidth="1"/>
    <col min="12297" max="12297" width="15.7109375" style="9" customWidth="1"/>
    <col min="12298" max="12298" width="35.7109375" style="9" customWidth="1"/>
    <col min="12299" max="12544" width="9.28515625" style="9"/>
    <col min="12545" max="12545" width="7.7109375" style="9" customWidth="1"/>
    <col min="12546" max="12546" width="36.7109375" style="9" customWidth="1"/>
    <col min="12547" max="12547" width="8.7109375" style="9" customWidth="1"/>
    <col min="12548" max="12548" width="6.7109375" style="9" customWidth="1"/>
    <col min="12549" max="12549" width="9.7109375" style="9" customWidth="1"/>
    <col min="12550" max="12550" width="11.7109375" style="9" customWidth="1"/>
    <col min="12551" max="12551" width="9.7109375" style="9" customWidth="1"/>
    <col min="12552" max="12552" width="11.7109375" style="9" customWidth="1"/>
    <col min="12553" max="12553" width="15.7109375" style="9" customWidth="1"/>
    <col min="12554" max="12554" width="35.7109375" style="9" customWidth="1"/>
    <col min="12555" max="12800" width="9.28515625" style="9"/>
    <col min="12801" max="12801" width="7.7109375" style="9" customWidth="1"/>
    <col min="12802" max="12802" width="36.7109375" style="9" customWidth="1"/>
    <col min="12803" max="12803" width="8.7109375" style="9" customWidth="1"/>
    <col min="12804" max="12804" width="6.7109375" style="9" customWidth="1"/>
    <col min="12805" max="12805" width="9.7109375" style="9" customWidth="1"/>
    <col min="12806" max="12806" width="11.7109375" style="9" customWidth="1"/>
    <col min="12807" max="12807" width="9.7109375" style="9" customWidth="1"/>
    <col min="12808" max="12808" width="11.7109375" style="9" customWidth="1"/>
    <col min="12809" max="12809" width="15.7109375" style="9" customWidth="1"/>
    <col min="12810" max="12810" width="35.7109375" style="9" customWidth="1"/>
    <col min="12811" max="13056" width="9.28515625" style="9"/>
    <col min="13057" max="13057" width="7.7109375" style="9" customWidth="1"/>
    <col min="13058" max="13058" width="36.7109375" style="9" customWidth="1"/>
    <col min="13059" max="13059" width="8.7109375" style="9" customWidth="1"/>
    <col min="13060" max="13060" width="6.7109375" style="9" customWidth="1"/>
    <col min="13061" max="13061" width="9.7109375" style="9" customWidth="1"/>
    <col min="13062" max="13062" width="11.7109375" style="9" customWidth="1"/>
    <col min="13063" max="13063" width="9.7109375" style="9" customWidth="1"/>
    <col min="13064" max="13064" width="11.7109375" style="9" customWidth="1"/>
    <col min="13065" max="13065" width="15.7109375" style="9" customWidth="1"/>
    <col min="13066" max="13066" width="35.7109375" style="9" customWidth="1"/>
    <col min="13067" max="13312" width="9.28515625" style="9"/>
    <col min="13313" max="13313" width="7.7109375" style="9" customWidth="1"/>
    <col min="13314" max="13314" width="36.7109375" style="9" customWidth="1"/>
    <col min="13315" max="13315" width="8.7109375" style="9" customWidth="1"/>
    <col min="13316" max="13316" width="6.7109375" style="9" customWidth="1"/>
    <col min="13317" max="13317" width="9.7109375" style="9" customWidth="1"/>
    <col min="13318" max="13318" width="11.7109375" style="9" customWidth="1"/>
    <col min="13319" max="13319" width="9.7109375" style="9" customWidth="1"/>
    <col min="13320" max="13320" width="11.7109375" style="9" customWidth="1"/>
    <col min="13321" max="13321" width="15.7109375" style="9" customWidth="1"/>
    <col min="13322" max="13322" width="35.7109375" style="9" customWidth="1"/>
    <col min="13323" max="13568" width="9.28515625" style="9"/>
    <col min="13569" max="13569" width="7.7109375" style="9" customWidth="1"/>
    <col min="13570" max="13570" width="36.7109375" style="9" customWidth="1"/>
    <col min="13571" max="13571" width="8.7109375" style="9" customWidth="1"/>
    <col min="13572" max="13572" width="6.7109375" style="9" customWidth="1"/>
    <col min="13573" max="13573" width="9.7109375" style="9" customWidth="1"/>
    <col min="13574" max="13574" width="11.7109375" style="9" customWidth="1"/>
    <col min="13575" max="13575" width="9.7109375" style="9" customWidth="1"/>
    <col min="13576" max="13576" width="11.7109375" style="9" customWidth="1"/>
    <col min="13577" max="13577" width="15.7109375" style="9" customWidth="1"/>
    <col min="13578" max="13578" width="35.7109375" style="9" customWidth="1"/>
    <col min="13579" max="13824" width="9.28515625" style="9"/>
    <col min="13825" max="13825" width="7.7109375" style="9" customWidth="1"/>
    <col min="13826" max="13826" width="36.7109375" style="9" customWidth="1"/>
    <col min="13827" max="13827" width="8.7109375" style="9" customWidth="1"/>
    <col min="13828" max="13828" width="6.7109375" style="9" customWidth="1"/>
    <col min="13829" max="13829" width="9.7109375" style="9" customWidth="1"/>
    <col min="13830" max="13830" width="11.7109375" style="9" customWidth="1"/>
    <col min="13831" max="13831" width="9.7109375" style="9" customWidth="1"/>
    <col min="13832" max="13832" width="11.7109375" style="9" customWidth="1"/>
    <col min="13833" max="13833" width="15.7109375" style="9" customWidth="1"/>
    <col min="13834" max="13834" width="35.7109375" style="9" customWidth="1"/>
    <col min="13835" max="14080" width="9.28515625" style="9"/>
    <col min="14081" max="14081" width="7.7109375" style="9" customWidth="1"/>
    <col min="14082" max="14082" width="36.7109375" style="9" customWidth="1"/>
    <col min="14083" max="14083" width="8.7109375" style="9" customWidth="1"/>
    <col min="14084" max="14084" width="6.7109375" style="9" customWidth="1"/>
    <col min="14085" max="14085" width="9.7109375" style="9" customWidth="1"/>
    <col min="14086" max="14086" width="11.7109375" style="9" customWidth="1"/>
    <col min="14087" max="14087" width="9.7109375" style="9" customWidth="1"/>
    <col min="14088" max="14088" width="11.7109375" style="9" customWidth="1"/>
    <col min="14089" max="14089" width="15.7109375" style="9" customWidth="1"/>
    <col min="14090" max="14090" width="35.7109375" style="9" customWidth="1"/>
    <col min="14091" max="14336" width="9.28515625" style="9"/>
    <col min="14337" max="14337" width="7.7109375" style="9" customWidth="1"/>
    <col min="14338" max="14338" width="36.7109375" style="9" customWidth="1"/>
    <col min="14339" max="14339" width="8.7109375" style="9" customWidth="1"/>
    <col min="14340" max="14340" width="6.7109375" style="9" customWidth="1"/>
    <col min="14341" max="14341" width="9.7109375" style="9" customWidth="1"/>
    <col min="14342" max="14342" width="11.7109375" style="9" customWidth="1"/>
    <col min="14343" max="14343" width="9.7109375" style="9" customWidth="1"/>
    <col min="14344" max="14344" width="11.7109375" style="9" customWidth="1"/>
    <col min="14345" max="14345" width="15.7109375" style="9" customWidth="1"/>
    <col min="14346" max="14346" width="35.7109375" style="9" customWidth="1"/>
    <col min="14347" max="14592" width="9.28515625" style="9"/>
    <col min="14593" max="14593" width="7.7109375" style="9" customWidth="1"/>
    <col min="14594" max="14594" width="36.7109375" style="9" customWidth="1"/>
    <col min="14595" max="14595" width="8.7109375" style="9" customWidth="1"/>
    <col min="14596" max="14596" width="6.7109375" style="9" customWidth="1"/>
    <col min="14597" max="14597" width="9.7109375" style="9" customWidth="1"/>
    <col min="14598" max="14598" width="11.7109375" style="9" customWidth="1"/>
    <col min="14599" max="14599" width="9.7109375" style="9" customWidth="1"/>
    <col min="14600" max="14600" width="11.7109375" style="9" customWidth="1"/>
    <col min="14601" max="14601" width="15.7109375" style="9" customWidth="1"/>
    <col min="14602" max="14602" width="35.7109375" style="9" customWidth="1"/>
    <col min="14603" max="14848" width="9.28515625" style="9"/>
    <col min="14849" max="14849" width="7.7109375" style="9" customWidth="1"/>
    <col min="14850" max="14850" width="36.7109375" style="9" customWidth="1"/>
    <col min="14851" max="14851" width="8.7109375" style="9" customWidth="1"/>
    <col min="14852" max="14852" width="6.7109375" style="9" customWidth="1"/>
    <col min="14853" max="14853" width="9.7109375" style="9" customWidth="1"/>
    <col min="14854" max="14854" width="11.7109375" style="9" customWidth="1"/>
    <col min="14855" max="14855" width="9.7109375" style="9" customWidth="1"/>
    <col min="14856" max="14856" width="11.7109375" style="9" customWidth="1"/>
    <col min="14857" max="14857" width="15.7109375" style="9" customWidth="1"/>
    <col min="14858" max="14858" width="35.7109375" style="9" customWidth="1"/>
    <col min="14859" max="15104" width="9.28515625" style="9"/>
    <col min="15105" max="15105" width="7.7109375" style="9" customWidth="1"/>
    <col min="15106" max="15106" width="36.7109375" style="9" customWidth="1"/>
    <col min="15107" max="15107" width="8.7109375" style="9" customWidth="1"/>
    <col min="15108" max="15108" width="6.7109375" style="9" customWidth="1"/>
    <col min="15109" max="15109" width="9.7109375" style="9" customWidth="1"/>
    <col min="15110" max="15110" width="11.7109375" style="9" customWidth="1"/>
    <col min="15111" max="15111" width="9.7109375" style="9" customWidth="1"/>
    <col min="15112" max="15112" width="11.7109375" style="9" customWidth="1"/>
    <col min="15113" max="15113" width="15.7109375" style="9" customWidth="1"/>
    <col min="15114" max="15114" width="35.7109375" style="9" customWidth="1"/>
    <col min="15115" max="15360" width="9.28515625" style="9"/>
    <col min="15361" max="15361" width="7.7109375" style="9" customWidth="1"/>
    <col min="15362" max="15362" width="36.7109375" style="9" customWidth="1"/>
    <col min="15363" max="15363" width="8.7109375" style="9" customWidth="1"/>
    <col min="15364" max="15364" width="6.7109375" style="9" customWidth="1"/>
    <col min="15365" max="15365" width="9.7109375" style="9" customWidth="1"/>
    <col min="15366" max="15366" width="11.7109375" style="9" customWidth="1"/>
    <col min="15367" max="15367" width="9.7109375" style="9" customWidth="1"/>
    <col min="15368" max="15368" width="11.7109375" style="9" customWidth="1"/>
    <col min="15369" max="15369" width="15.7109375" style="9" customWidth="1"/>
    <col min="15370" max="15370" width="35.7109375" style="9" customWidth="1"/>
    <col min="15371" max="15616" width="9.28515625" style="9"/>
    <col min="15617" max="15617" width="7.7109375" style="9" customWidth="1"/>
    <col min="15618" max="15618" width="36.7109375" style="9" customWidth="1"/>
    <col min="15619" max="15619" width="8.7109375" style="9" customWidth="1"/>
    <col min="15620" max="15620" width="6.7109375" style="9" customWidth="1"/>
    <col min="15621" max="15621" width="9.7109375" style="9" customWidth="1"/>
    <col min="15622" max="15622" width="11.7109375" style="9" customWidth="1"/>
    <col min="15623" max="15623" width="9.7109375" style="9" customWidth="1"/>
    <col min="15624" max="15624" width="11.7109375" style="9" customWidth="1"/>
    <col min="15625" max="15625" width="15.7109375" style="9" customWidth="1"/>
    <col min="15626" max="15626" width="35.7109375" style="9" customWidth="1"/>
    <col min="15627" max="15872" width="9.28515625" style="9"/>
    <col min="15873" max="15873" width="7.7109375" style="9" customWidth="1"/>
    <col min="15874" max="15874" width="36.7109375" style="9" customWidth="1"/>
    <col min="15875" max="15875" width="8.7109375" style="9" customWidth="1"/>
    <col min="15876" max="15876" width="6.7109375" style="9" customWidth="1"/>
    <col min="15877" max="15877" width="9.7109375" style="9" customWidth="1"/>
    <col min="15878" max="15878" width="11.7109375" style="9" customWidth="1"/>
    <col min="15879" max="15879" width="9.7109375" style="9" customWidth="1"/>
    <col min="15880" max="15880" width="11.7109375" style="9" customWidth="1"/>
    <col min="15881" max="15881" width="15.7109375" style="9" customWidth="1"/>
    <col min="15882" max="15882" width="35.7109375" style="9" customWidth="1"/>
    <col min="15883" max="16128" width="9.28515625" style="9"/>
    <col min="16129" max="16129" width="7.7109375" style="9" customWidth="1"/>
    <col min="16130" max="16130" width="36.7109375" style="9" customWidth="1"/>
    <col min="16131" max="16131" width="8.7109375" style="9" customWidth="1"/>
    <col min="16132" max="16132" width="6.7109375" style="9" customWidth="1"/>
    <col min="16133" max="16133" width="9.7109375" style="9" customWidth="1"/>
    <col min="16134" max="16134" width="11.7109375" style="9" customWidth="1"/>
    <col min="16135" max="16135" width="9.7109375" style="9" customWidth="1"/>
    <col min="16136" max="16136" width="11.7109375" style="9" customWidth="1"/>
    <col min="16137" max="16137" width="15.7109375" style="9" customWidth="1"/>
    <col min="16138" max="16138" width="35.7109375" style="9" customWidth="1"/>
    <col min="16139" max="16384" width="9.28515625" style="9"/>
  </cols>
  <sheetData>
    <row r="1" spans="1:10" s="1" customFormat="1" ht="20.100000000000001" customHeight="1">
      <c r="A1" s="7" t="s">
        <v>54</v>
      </c>
      <c r="B1" s="7"/>
      <c r="C1" s="7"/>
      <c r="D1" s="7"/>
      <c r="E1" s="7"/>
      <c r="F1" s="7"/>
      <c r="G1" s="7"/>
      <c r="H1" s="7"/>
      <c r="I1" s="7"/>
      <c r="J1" s="8" t="s">
        <v>0</v>
      </c>
    </row>
    <row r="2" spans="1:10" s="11" customFormat="1" ht="20.100000000000001" customHeight="1">
      <c r="A2" s="9"/>
      <c r="B2" s="9" t="s">
        <v>143</v>
      </c>
      <c r="C2" s="9"/>
      <c r="D2" s="9"/>
      <c r="E2" s="9"/>
      <c r="F2" s="9"/>
      <c r="G2" s="9"/>
      <c r="H2" s="9"/>
      <c r="I2" s="10"/>
      <c r="J2" s="9"/>
    </row>
    <row r="3" spans="1:10" ht="20.100000000000001" customHeight="1">
      <c r="B3" s="9" t="s">
        <v>106</v>
      </c>
      <c r="G3" s="9" t="s">
        <v>109</v>
      </c>
    </row>
    <row r="4" spans="1:10" ht="20.100000000000001" customHeight="1">
      <c r="B4" s="9" t="s">
        <v>107</v>
      </c>
    </row>
    <row r="5" spans="1:10" ht="20.100000000000001" customHeight="1">
      <c r="A5" s="12"/>
      <c r="B5" s="9" t="s">
        <v>88</v>
      </c>
    </row>
    <row r="6" spans="1:10" ht="20.100000000000001" customHeight="1">
      <c r="B6" s="9" t="s">
        <v>56</v>
      </c>
      <c r="F6" s="9" t="s">
        <v>108</v>
      </c>
    </row>
    <row r="7" spans="1:10" s="20" customFormat="1" ht="20.100000000000001" customHeight="1">
      <c r="A7" s="13"/>
      <c r="B7" s="14"/>
      <c r="C7" s="15" t="s">
        <v>1</v>
      </c>
      <c r="D7" s="16"/>
      <c r="E7" s="17" t="s">
        <v>2</v>
      </c>
      <c r="F7" s="16"/>
      <c r="G7" s="17" t="s">
        <v>3</v>
      </c>
      <c r="H7" s="15"/>
      <c r="I7" s="18" t="s">
        <v>4</v>
      </c>
      <c r="J7" s="19"/>
    </row>
    <row r="8" spans="1:10" s="20" customFormat="1" ht="20.100000000000001" customHeight="1">
      <c r="A8" s="21" t="s">
        <v>5</v>
      </c>
      <c r="B8" s="21" t="s">
        <v>6</v>
      </c>
      <c r="C8" s="14" t="s">
        <v>7</v>
      </c>
      <c r="D8" s="14" t="s">
        <v>8</v>
      </c>
      <c r="E8" s="14" t="s">
        <v>9</v>
      </c>
      <c r="F8" s="14" t="s">
        <v>10</v>
      </c>
      <c r="G8" s="14" t="s">
        <v>9</v>
      </c>
      <c r="H8" s="14" t="s">
        <v>10</v>
      </c>
      <c r="I8" s="22" t="s">
        <v>11</v>
      </c>
      <c r="J8" s="23" t="s">
        <v>12</v>
      </c>
    </row>
    <row r="9" spans="1:10" s="20" customFormat="1" ht="20.100000000000001" customHeight="1">
      <c r="A9" s="24"/>
      <c r="B9" s="24"/>
      <c r="C9" s="25"/>
      <c r="D9" s="25"/>
      <c r="E9" s="25" t="s">
        <v>13</v>
      </c>
      <c r="F9" s="25"/>
      <c r="G9" s="25" t="s">
        <v>13</v>
      </c>
      <c r="H9" s="25"/>
      <c r="I9" s="26" t="s">
        <v>14</v>
      </c>
      <c r="J9" s="27"/>
    </row>
    <row r="10" spans="1:10" ht="20.100000000000001" customHeight="1">
      <c r="A10" s="28"/>
      <c r="B10" s="29" t="str">
        <f>ปร.4!B11</f>
        <v>หมวด 1 หมวดงานอาคาร</v>
      </c>
      <c r="C10" s="30"/>
      <c r="D10" s="31"/>
      <c r="E10" s="30"/>
      <c r="F10" s="30"/>
      <c r="G10" s="30"/>
      <c r="H10" s="30"/>
      <c r="I10" s="32"/>
      <c r="J10" s="33"/>
    </row>
    <row r="11" spans="1:10" ht="20.100000000000001" customHeight="1">
      <c r="A11" s="34">
        <v>1</v>
      </c>
      <c r="B11" s="35" t="s">
        <v>52</v>
      </c>
      <c r="C11" s="30">
        <v>6</v>
      </c>
      <c r="D11" s="33" t="s">
        <v>19</v>
      </c>
      <c r="E11" s="30"/>
      <c r="F11" s="30"/>
      <c r="G11" s="30">
        <f>ปร.4!I33</f>
        <v>117169.43985000001</v>
      </c>
      <c r="H11" s="30">
        <f>C11*G11</f>
        <v>703016.63910000003</v>
      </c>
      <c r="I11" s="30">
        <f>H11</f>
        <v>703016.63910000003</v>
      </c>
      <c r="J11" s="33"/>
    </row>
    <row r="12" spans="1:10" ht="20.100000000000001" customHeight="1">
      <c r="A12" s="34">
        <v>2</v>
      </c>
      <c r="B12" s="35" t="s">
        <v>51</v>
      </c>
      <c r="C12" s="30">
        <v>6</v>
      </c>
      <c r="D12" s="33" t="s">
        <v>19</v>
      </c>
      <c r="E12" s="30"/>
      <c r="F12" s="30"/>
      <c r="G12" s="30">
        <f>ปร.4!I37</f>
        <v>2582.0700000000002</v>
      </c>
      <c r="H12" s="30">
        <f>C12*G12</f>
        <v>15492.420000000002</v>
      </c>
      <c r="I12" s="30">
        <f>'[2]ปร.4 (2)'!I35*6</f>
        <v>15492.420000000002</v>
      </c>
      <c r="J12" s="33"/>
    </row>
    <row r="13" spans="1:10" ht="20.100000000000001" customHeight="1">
      <c r="A13" s="34"/>
      <c r="B13" s="35"/>
      <c r="C13" s="30"/>
      <c r="D13" s="31"/>
      <c r="E13" s="30"/>
      <c r="F13" s="30"/>
      <c r="G13" s="30"/>
      <c r="H13" s="30"/>
      <c r="I13" s="32"/>
      <c r="J13" s="33"/>
    </row>
    <row r="14" spans="1:10" ht="20.100000000000001" customHeight="1">
      <c r="A14" s="34"/>
      <c r="B14" s="35"/>
      <c r="C14" s="30"/>
      <c r="D14" s="31"/>
      <c r="E14" s="30"/>
      <c r="F14" s="30"/>
      <c r="G14" s="30"/>
      <c r="H14" s="30"/>
      <c r="I14" s="32"/>
      <c r="J14" s="33"/>
    </row>
    <row r="15" spans="1:10" ht="20.100000000000001" customHeight="1">
      <c r="A15" s="34"/>
      <c r="B15" s="35"/>
      <c r="C15" s="30"/>
      <c r="D15" s="31"/>
      <c r="E15" s="30"/>
      <c r="F15" s="30"/>
      <c r="G15" s="30"/>
      <c r="H15" s="30"/>
      <c r="I15" s="32"/>
      <c r="J15" s="33"/>
    </row>
    <row r="16" spans="1:10" ht="20.100000000000001" customHeight="1">
      <c r="A16" s="34"/>
      <c r="B16" s="35"/>
      <c r="C16" s="30"/>
      <c r="D16" s="31"/>
      <c r="E16" s="30"/>
      <c r="F16" s="30"/>
      <c r="G16" s="30"/>
      <c r="H16" s="30"/>
      <c r="I16" s="32"/>
      <c r="J16" s="33"/>
    </row>
    <row r="17" spans="1:10" ht="20.100000000000001" customHeight="1">
      <c r="A17" s="34"/>
      <c r="B17" s="35"/>
      <c r="C17" s="30"/>
      <c r="D17" s="31"/>
      <c r="E17" s="30"/>
      <c r="F17" s="30"/>
      <c r="G17" s="30"/>
      <c r="H17" s="30"/>
      <c r="I17" s="32"/>
      <c r="J17" s="33"/>
    </row>
    <row r="18" spans="1:10" ht="20.100000000000001" customHeight="1">
      <c r="A18" s="34"/>
      <c r="B18" s="35"/>
      <c r="C18" s="30"/>
      <c r="D18" s="31"/>
      <c r="E18" s="30"/>
      <c r="F18" s="30"/>
      <c r="G18" s="30"/>
      <c r="H18" s="30"/>
      <c r="I18" s="32"/>
      <c r="J18" s="33"/>
    </row>
    <row r="19" spans="1:10" ht="20.100000000000001" customHeight="1">
      <c r="A19" s="36"/>
      <c r="B19" s="37" t="s">
        <v>4</v>
      </c>
      <c r="C19" s="38"/>
      <c r="D19" s="38"/>
      <c r="E19" s="39"/>
      <c r="F19" s="39"/>
      <c r="G19" s="39"/>
      <c r="H19" s="39"/>
      <c r="I19" s="40">
        <f>SUM(I11+I12)</f>
        <v>718509.05910000007</v>
      </c>
      <c r="J19" s="41"/>
    </row>
    <row r="20" spans="1:10" ht="20.100000000000001" customHeight="1">
      <c r="A20" s="36"/>
      <c r="B20" s="37" t="s">
        <v>20</v>
      </c>
      <c r="C20" s="42">
        <v>1.3081</v>
      </c>
      <c r="D20" s="38"/>
      <c r="E20" s="39"/>
      <c r="F20" s="39"/>
      <c r="G20" s="39"/>
      <c r="H20" s="39"/>
      <c r="I20" s="43">
        <f>I19*C20</f>
        <v>939881.70020871016</v>
      </c>
      <c r="J20" s="41"/>
    </row>
    <row r="21" spans="1:10" ht="20.100000000000001" customHeight="1">
      <c r="A21" s="34"/>
      <c r="B21" s="35"/>
      <c r="C21" s="30"/>
      <c r="D21" s="31"/>
      <c r="E21" s="30"/>
      <c r="F21" s="30"/>
      <c r="G21" s="30"/>
      <c r="H21" s="30"/>
      <c r="I21" s="32"/>
      <c r="J21" s="33"/>
    </row>
    <row r="22" spans="1:10" ht="20.100000000000001" customHeight="1">
      <c r="A22" s="34"/>
      <c r="B22" s="44" t="s">
        <v>21</v>
      </c>
      <c r="C22" s="38"/>
      <c r="D22" s="38"/>
      <c r="E22" s="39"/>
      <c r="F22" s="39"/>
      <c r="G22" s="39"/>
      <c r="H22" s="39"/>
      <c r="I22" s="110">
        <f>I20</f>
        <v>939881.70020871016</v>
      </c>
      <c r="J22" s="33"/>
    </row>
    <row r="23" spans="1:10" ht="20.100000000000001" customHeight="1">
      <c r="A23" s="45"/>
      <c r="B23" s="44" t="s">
        <v>111</v>
      </c>
      <c r="C23" s="38"/>
      <c r="D23" s="38"/>
      <c r="E23" s="46"/>
      <c r="F23" s="47"/>
      <c r="G23" s="48"/>
      <c r="H23" s="48"/>
      <c r="I23" s="246">
        <v>939000</v>
      </c>
      <c r="J23" s="32"/>
    </row>
    <row r="24" spans="1:10" ht="20.100000000000001" customHeight="1">
      <c r="A24" s="45"/>
      <c r="B24" s="37"/>
      <c r="C24" s="49" t="str">
        <f>"("&amp;BAHTTEXT(I23)&amp;")"</f>
        <v>(เก้าแสนสามหมื่นเก้าพันบาทถ้วน)</v>
      </c>
      <c r="D24" s="49"/>
      <c r="E24" s="50"/>
      <c r="F24" s="51"/>
      <c r="G24" s="52"/>
      <c r="H24" s="52"/>
      <c r="I24" s="32"/>
      <c r="J24" s="41"/>
    </row>
    <row r="25" spans="1:10" ht="20.100000000000001" customHeight="1"/>
    <row r="26" spans="1:10" ht="20.100000000000001" customHeight="1"/>
    <row r="27" spans="1:10" ht="20.100000000000001" customHeight="1"/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/>
  </sheetData>
  <mergeCells count="4">
    <mergeCell ref="C7:D7"/>
    <mergeCell ref="E7:F7"/>
    <mergeCell ref="G7:H7"/>
    <mergeCell ref="A1:I1"/>
  </mergeCells>
  <pageMargins left="0.39370078740157499" right="0" top="0.39370078740157499" bottom="0" header="0" footer="0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8CBC-8B92-4145-BED8-4C48B964E66D}">
  <sheetPr codeName="Sheet1"/>
  <dimension ref="A1:K146"/>
  <sheetViews>
    <sheetView view="pageBreakPreview" zoomScaleNormal="100" zoomScaleSheetLayoutView="100" workbookViewId="0">
      <selection sqref="A1:J10"/>
    </sheetView>
  </sheetViews>
  <sheetFormatPr defaultColWidth="13.28515625" defaultRowHeight="21.75"/>
  <cols>
    <col min="1" max="1" width="6.42578125" style="4" customWidth="1"/>
    <col min="2" max="2" width="44.7109375" style="6" customWidth="1"/>
    <col min="3" max="3" width="10" style="2" customWidth="1"/>
    <col min="4" max="4" width="10.7109375" style="1" customWidth="1"/>
    <col min="5" max="8" width="13.28515625" style="2"/>
    <col min="9" max="9" width="17.7109375" style="2" customWidth="1"/>
    <col min="10" max="10" width="16.28515625" style="3" customWidth="1"/>
    <col min="11" max="16384" width="13.28515625" style="1"/>
  </cols>
  <sheetData>
    <row r="1" spans="1:11" ht="20.100000000000001" customHeight="1">
      <c r="A1" s="53"/>
      <c r="B1" s="53"/>
      <c r="C1" s="53"/>
      <c r="D1" s="53"/>
      <c r="E1" s="53"/>
      <c r="F1" s="53"/>
      <c r="G1" s="53"/>
      <c r="H1" s="53"/>
      <c r="I1" s="54" t="s">
        <v>89</v>
      </c>
      <c r="J1" s="54"/>
    </row>
    <row r="2" spans="1:11" ht="20.100000000000001" customHeight="1">
      <c r="A2" s="7" t="s">
        <v>54</v>
      </c>
      <c r="B2" s="7"/>
      <c r="C2" s="7"/>
      <c r="D2" s="7"/>
      <c r="E2" s="7"/>
      <c r="F2" s="7"/>
      <c r="G2" s="7"/>
      <c r="H2" s="7"/>
      <c r="I2" s="7"/>
      <c r="J2" s="7"/>
    </row>
    <row r="3" spans="1:11" s="11" customFormat="1" ht="20.100000000000001" customHeight="1">
      <c r="A3" s="9"/>
      <c r="B3" s="9" t="s">
        <v>142</v>
      </c>
      <c r="C3" s="9"/>
      <c r="D3" s="9"/>
      <c r="E3" s="9"/>
      <c r="F3" s="9"/>
      <c r="G3" s="9"/>
      <c r="H3" s="9"/>
      <c r="I3" s="10"/>
      <c r="J3" s="9"/>
    </row>
    <row r="4" spans="1:11" s="9" customFormat="1" ht="20.100000000000001" customHeight="1">
      <c r="B4" s="9" t="s">
        <v>106</v>
      </c>
      <c r="G4" s="9" t="str">
        <f>'ใบปะหน้า-ปร.4'!G3</f>
        <v>แบบเลขที่     77/2568</v>
      </c>
      <c r="I4" s="10"/>
    </row>
    <row r="5" spans="1:11" s="9" customFormat="1" ht="20.100000000000001" customHeight="1">
      <c r="B5" s="9" t="s">
        <v>107</v>
      </c>
      <c r="I5" s="10"/>
    </row>
    <row r="6" spans="1:11" s="9" customFormat="1" ht="20.100000000000001" customHeight="1">
      <c r="A6" s="12"/>
      <c r="B6" s="9" t="s">
        <v>88</v>
      </c>
      <c r="I6" s="10"/>
    </row>
    <row r="7" spans="1:11" s="9" customFormat="1" ht="20.100000000000001" customHeight="1">
      <c r="B7" s="9" t="s">
        <v>56</v>
      </c>
      <c r="F7" s="9" t="str">
        <f>'ใบปะหน้า-ปร.4'!F6</f>
        <v>เมื่อวันที่   23 มกราคม 2569</v>
      </c>
      <c r="I7" s="10"/>
    </row>
    <row r="8" spans="1:11" s="9" customFormat="1" ht="20.100000000000001" customHeight="1" thickBot="1">
      <c r="A8" s="55" t="s">
        <v>65</v>
      </c>
      <c r="B8" s="55"/>
      <c r="C8" s="55"/>
      <c r="D8" s="55"/>
      <c r="E8" s="55"/>
      <c r="F8" s="55"/>
      <c r="G8" s="55"/>
      <c r="H8" s="55"/>
      <c r="I8" s="55"/>
      <c r="J8" s="55"/>
    </row>
    <row r="9" spans="1:11" ht="20.100000000000001" customHeight="1" thickBot="1">
      <c r="A9" s="56" t="s">
        <v>27</v>
      </c>
      <c r="B9" s="57" t="s">
        <v>6</v>
      </c>
      <c r="C9" s="58" t="s">
        <v>7</v>
      </c>
      <c r="D9" s="59" t="s">
        <v>8</v>
      </c>
      <c r="E9" s="60" t="s">
        <v>2</v>
      </c>
      <c r="F9" s="61"/>
      <c r="G9" s="60" t="s">
        <v>14</v>
      </c>
      <c r="H9" s="61"/>
      <c r="I9" s="62" t="s">
        <v>49</v>
      </c>
      <c r="J9" s="63" t="s">
        <v>12</v>
      </c>
    </row>
    <row r="10" spans="1:11" ht="20.100000000000001" customHeight="1" thickBot="1">
      <c r="A10" s="64"/>
      <c r="B10" s="65"/>
      <c r="C10" s="66"/>
      <c r="D10" s="67"/>
      <c r="E10" s="68" t="s">
        <v>9</v>
      </c>
      <c r="F10" s="68" t="s">
        <v>10</v>
      </c>
      <c r="G10" s="68" t="s">
        <v>9</v>
      </c>
      <c r="H10" s="68" t="s">
        <v>10</v>
      </c>
      <c r="I10" s="69" t="s">
        <v>68</v>
      </c>
      <c r="J10" s="70"/>
    </row>
    <row r="11" spans="1:11" ht="20.100000000000001" customHeight="1">
      <c r="A11" s="71"/>
      <c r="B11" s="72" t="s">
        <v>63</v>
      </c>
      <c r="C11" s="73"/>
      <c r="D11" s="74"/>
      <c r="E11" s="73"/>
      <c r="F11" s="73"/>
      <c r="G11" s="73"/>
      <c r="H11" s="73"/>
      <c r="I11" s="75"/>
      <c r="J11" s="76"/>
      <c r="K11" s="3"/>
    </row>
    <row r="12" spans="1:11" ht="20.100000000000001" customHeight="1">
      <c r="A12" s="247">
        <v>1</v>
      </c>
      <c r="B12" s="248" t="s">
        <v>110</v>
      </c>
      <c r="C12" s="249"/>
      <c r="D12" s="250"/>
      <c r="E12" s="249"/>
      <c r="F12" s="249"/>
      <c r="G12" s="249"/>
      <c r="H12" s="249"/>
      <c r="I12" s="249"/>
      <c r="J12" s="251"/>
      <c r="K12" s="3"/>
    </row>
    <row r="13" spans="1:11" ht="20.100000000000001" customHeight="1">
      <c r="A13" s="252">
        <v>1.1000000000000001</v>
      </c>
      <c r="B13" s="253" t="s">
        <v>112</v>
      </c>
      <c r="C13" s="254">
        <v>4</v>
      </c>
      <c r="D13" s="250" t="s">
        <v>16</v>
      </c>
      <c r="E13" s="249">
        <v>0</v>
      </c>
      <c r="F13" s="249">
        <v>0</v>
      </c>
      <c r="G13" s="249">
        <v>142</v>
      </c>
      <c r="H13" s="249">
        <f>C13*G13</f>
        <v>568</v>
      </c>
      <c r="I13" s="249">
        <f>H13+F13</f>
        <v>568</v>
      </c>
      <c r="J13" s="251" t="s">
        <v>113</v>
      </c>
      <c r="K13" s="3"/>
    </row>
    <row r="14" spans="1:11" ht="20.100000000000001" customHeight="1">
      <c r="A14" s="252">
        <v>1.2</v>
      </c>
      <c r="B14" s="253" t="s">
        <v>114</v>
      </c>
      <c r="C14" s="254">
        <v>4</v>
      </c>
      <c r="D14" s="251" t="s">
        <v>18</v>
      </c>
      <c r="E14" s="250">
        <v>1720</v>
      </c>
      <c r="F14" s="249">
        <f>C14*E14</f>
        <v>6880</v>
      </c>
      <c r="G14" s="255">
        <v>0</v>
      </c>
      <c r="H14" s="249">
        <f t="shared" ref="H14:H31" si="0">C14*G14</f>
        <v>0</v>
      </c>
      <c r="I14" s="249">
        <f t="shared" ref="I14:I31" si="1">H14+F14</f>
        <v>6880</v>
      </c>
      <c r="J14" s="251" t="s">
        <v>115</v>
      </c>
      <c r="K14" s="3"/>
    </row>
    <row r="15" spans="1:11" ht="20.100000000000001" customHeight="1">
      <c r="A15" s="252">
        <v>1.3</v>
      </c>
      <c r="B15" s="253" t="s">
        <v>116</v>
      </c>
      <c r="C15" s="254">
        <v>18.38</v>
      </c>
      <c r="D15" s="251" t="s">
        <v>50</v>
      </c>
      <c r="E15" s="250">
        <v>1818.45</v>
      </c>
      <c r="F15" s="249">
        <f>C15*E15</f>
        <v>33423.110999999997</v>
      </c>
      <c r="G15" s="255">
        <v>0</v>
      </c>
      <c r="H15" s="249">
        <f t="shared" si="0"/>
        <v>0</v>
      </c>
      <c r="I15" s="249">
        <f t="shared" si="1"/>
        <v>33423.110999999997</v>
      </c>
      <c r="J15" s="251" t="s">
        <v>115</v>
      </c>
      <c r="K15" s="3"/>
    </row>
    <row r="16" spans="1:11" ht="20.100000000000001" customHeight="1">
      <c r="A16" s="252">
        <v>1.4</v>
      </c>
      <c r="B16" s="253" t="s">
        <v>117</v>
      </c>
      <c r="C16" s="254">
        <f>2*4</f>
        <v>8</v>
      </c>
      <c r="D16" s="251" t="s">
        <v>118</v>
      </c>
      <c r="E16" s="250">
        <v>506</v>
      </c>
      <c r="F16" s="249">
        <f t="shared" ref="F16:F31" si="2">C16*E16</f>
        <v>4048</v>
      </c>
      <c r="G16" s="255">
        <v>0</v>
      </c>
      <c r="H16" s="249">
        <f t="shared" si="0"/>
        <v>0</v>
      </c>
      <c r="I16" s="249">
        <f t="shared" si="1"/>
        <v>4048</v>
      </c>
      <c r="J16" s="251" t="s">
        <v>115</v>
      </c>
      <c r="K16" s="3"/>
    </row>
    <row r="17" spans="1:11" ht="19.899999999999999" customHeight="1">
      <c r="A17" s="252">
        <v>1.5</v>
      </c>
      <c r="B17" s="253" t="s">
        <v>119</v>
      </c>
      <c r="C17" s="254">
        <v>4</v>
      </c>
      <c r="D17" s="251" t="s">
        <v>17</v>
      </c>
      <c r="E17" s="250">
        <v>3311</v>
      </c>
      <c r="F17" s="249">
        <f t="shared" si="2"/>
        <v>13244</v>
      </c>
      <c r="G17" s="255">
        <v>0</v>
      </c>
      <c r="H17" s="249">
        <f t="shared" si="0"/>
        <v>0</v>
      </c>
      <c r="I17" s="249">
        <f t="shared" si="1"/>
        <v>13244</v>
      </c>
      <c r="J17" s="251" t="s">
        <v>120</v>
      </c>
      <c r="K17" s="3"/>
    </row>
    <row r="18" spans="1:11" ht="19.899999999999999" customHeight="1">
      <c r="A18" s="252">
        <v>1.6</v>
      </c>
      <c r="B18" s="256" t="s">
        <v>121</v>
      </c>
      <c r="C18" s="254">
        <f>2*4*1</f>
        <v>8</v>
      </c>
      <c r="D18" s="251" t="s">
        <v>17</v>
      </c>
      <c r="E18" s="250">
        <v>755</v>
      </c>
      <c r="F18" s="249">
        <f t="shared" si="2"/>
        <v>6040</v>
      </c>
      <c r="G18" s="255">
        <v>0</v>
      </c>
      <c r="H18" s="249">
        <f t="shared" si="0"/>
        <v>0</v>
      </c>
      <c r="I18" s="249">
        <f t="shared" si="1"/>
        <v>6040</v>
      </c>
      <c r="J18" s="251" t="s">
        <v>120</v>
      </c>
      <c r="K18" s="3"/>
    </row>
    <row r="19" spans="1:11" ht="20.100000000000001" customHeight="1">
      <c r="A19" s="252">
        <v>1.7</v>
      </c>
      <c r="B19" s="253" t="s">
        <v>122</v>
      </c>
      <c r="C19" s="254">
        <f>C16</f>
        <v>8</v>
      </c>
      <c r="D19" s="251" t="s">
        <v>118</v>
      </c>
      <c r="E19" s="250">
        <f>E16</f>
        <v>506</v>
      </c>
      <c r="F19" s="249">
        <f t="shared" si="2"/>
        <v>4048</v>
      </c>
      <c r="G19" s="255">
        <v>0</v>
      </c>
      <c r="H19" s="249">
        <f t="shared" si="0"/>
        <v>0</v>
      </c>
      <c r="I19" s="249">
        <f t="shared" si="1"/>
        <v>4048</v>
      </c>
      <c r="J19" s="251" t="s">
        <v>115</v>
      </c>
      <c r="K19" s="3"/>
    </row>
    <row r="20" spans="1:11" ht="19.899999999999999" customHeight="1">
      <c r="A20" s="252">
        <v>1.8</v>
      </c>
      <c r="B20" s="253" t="s">
        <v>123</v>
      </c>
      <c r="C20" s="254">
        <f>1.4*4</f>
        <v>5.6</v>
      </c>
      <c r="D20" s="251" t="s">
        <v>118</v>
      </c>
      <c r="E20" s="250">
        <v>160</v>
      </c>
      <c r="F20" s="249">
        <f t="shared" si="2"/>
        <v>896</v>
      </c>
      <c r="G20" s="255">
        <v>0</v>
      </c>
      <c r="H20" s="249">
        <f t="shared" si="0"/>
        <v>0</v>
      </c>
      <c r="I20" s="249">
        <f t="shared" si="1"/>
        <v>896</v>
      </c>
      <c r="J20" s="251" t="s">
        <v>115</v>
      </c>
      <c r="K20" s="3"/>
    </row>
    <row r="21" spans="1:11" ht="19.899999999999999" customHeight="1">
      <c r="A21" s="252">
        <v>1.9</v>
      </c>
      <c r="B21" s="253" t="s">
        <v>124</v>
      </c>
      <c r="C21" s="254">
        <f>26.4</f>
        <v>26.4</v>
      </c>
      <c r="D21" s="251" t="s">
        <v>118</v>
      </c>
      <c r="E21" s="250">
        <v>40</v>
      </c>
      <c r="F21" s="249">
        <f t="shared" si="2"/>
        <v>1056</v>
      </c>
      <c r="G21" s="255">
        <v>0</v>
      </c>
      <c r="H21" s="249">
        <f t="shared" si="0"/>
        <v>0</v>
      </c>
      <c r="I21" s="249">
        <f t="shared" si="1"/>
        <v>1056</v>
      </c>
      <c r="J21" s="251" t="s">
        <v>115</v>
      </c>
      <c r="K21" s="3"/>
    </row>
    <row r="22" spans="1:11" ht="20.100000000000001" customHeight="1">
      <c r="A22" s="257">
        <v>1.1000000000000001</v>
      </c>
      <c r="B22" s="253" t="s">
        <v>125</v>
      </c>
      <c r="C22" s="254">
        <f>2.32*4</f>
        <v>9.2799999999999994</v>
      </c>
      <c r="D22" s="251" t="s">
        <v>17</v>
      </c>
      <c r="E22" s="250">
        <v>400</v>
      </c>
      <c r="F22" s="249">
        <f t="shared" si="2"/>
        <v>3711.9999999999995</v>
      </c>
      <c r="G22" s="255">
        <v>183</v>
      </c>
      <c r="H22" s="249">
        <f>C22*G22</f>
        <v>1698.2399999999998</v>
      </c>
      <c r="I22" s="249">
        <f t="shared" si="1"/>
        <v>5410.24</v>
      </c>
      <c r="J22" s="251" t="s">
        <v>115</v>
      </c>
      <c r="K22" s="3"/>
    </row>
    <row r="23" spans="1:11" ht="20.100000000000001" customHeight="1">
      <c r="A23" s="252">
        <v>1.1100000000000001</v>
      </c>
      <c r="B23" s="253" t="s">
        <v>126</v>
      </c>
      <c r="C23" s="254">
        <f>1.4*4</f>
        <v>5.6</v>
      </c>
      <c r="D23" s="251" t="s">
        <v>118</v>
      </c>
      <c r="E23" s="250">
        <v>200</v>
      </c>
      <c r="F23" s="249">
        <f t="shared" si="2"/>
        <v>1120</v>
      </c>
      <c r="G23" s="255">
        <v>0</v>
      </c>
      <c r="H23" s="249">
        <f t="shared" si="0"/>
        <v>0</v>
      </c>
      <c r="I23" s="249">
        <f t="shared" si="1"/>
        <v>1120</v>
      </c>
      <c r="J23" s="251" t="s">
        <v>115</v>
      </c>
      <c r="K23" s="3"/>
    </row>
    <row r="24" spans="1:11" ht="20.100000000000001" customHeight="1">
      <c r="A24" s="257">
        <v>1.1200000000000001</v>
      </c>
      <c r="B24" s="253" t="s">
        <v>127</v>
      </c>
      <c r="C24" s="254">
        <f>2.8*4</f>
        <v>11.2</v>
      </c>
      <c r="D24" s="251" t="s">
        <v>118</v>
      </c>
      <c r="E24" s="250">
        <v>80</v>
      </c>
      <c r="F24" s="249">
        <f t="shared" si="2"/>
        <v>896</v>
      </c>
      <c r="G24" s="255">
        <v>0</v>
      </c>
      <c r="H24" s="249">
        <f>C24*G24</f>
        <v>0</v>
      </c>
      <c r="I24" s="249">
        <f t="shared" si="1"/>
        <v>896</v>
      </c>
      <c r="J24" s="251" t="s">
        <v>115</v>
      </c>
      <c r="K24" s="3"/>
    </row>
    <row r="25" spans="1:11" ht="20.100000000000001" customHeight="1">
      <c r="A25" s="252">
        <v>1.1299999999999999</v>
      </c>
      <c r="B25" s="253" t="s">
        <v>128</v>
      </c>
      <c r="C25" s="254">
        <f>1.7*2*4</f>
        <v>13.6</v>
      </c>
      <c r="D25" s="251" t="s">
        <v>118</v>
      </c>
      <c r="E25" s="250">
        <v>160</v>
      </c>
      <c r="F25" s="249">
        <f t="shared" si="2"/>
        <v>2176</v>
      </c>
      <c r="G25" s="255">
        <v>0</v>
      </c>
      <c r="H25" s="249">
        <f t="shared" si="0"/>
        <v>0</v>
      </c>
      <c r="I25" s="249">
        <f t="shared" si="1"/>
        <v>2176</v>
      </c>
      <c r="J25" s="251" t="s">
        <v>115</v>
      </c>
      <c r="K25" s="3"/>
    </row>
    <row r="26" spans="1:11" ht="20.100000000000001" customHeight="1">
      <c r="A26" s="257">
        <v>1.1399999999999999</v>
      </c>
      <c r="B26" s="253" t="s">
        <v>129</v>
      </c>
      <c r="C26" s="254">
        <v>1</v>
      </c>
      <c r="D26" s="251" t="s">
        <v>18</v>
      </c>
      <c r="E26" s="250">
        <v>2596</v>
      </c>
      <c r="F26" s="249">
        <f t="shared" si="2"/>
        <v>2596</v>
      </c>
      <c r="G26" s="255">
        <v>0</v>
      </c>
      <c r="H26" s="249">
        <f t="shared" si="0"/>
        <v>0</v>
      </c>
      <c r="I26" s="249">
        <f t="shared" si="1"/>
        <v>2596</v>
      </c>
      <c r="J26" s="251" t="s">
        <v>120</v>
      </c>
      <c r="K26" s="3"/>
    </row>
    <row r="27" spans="1:11" ht="20.100000000000001" customHeight="1">
      <c r="A27" s="252">
        <v>1.1499999999999999</v>
      </c>
      <c r="B27" s="253" t="s">
        <v>130</v>
      </c>
      <c r="C27" s="254">
        <v>1</v>
      </c>
      <c r="D27" s="251" t="s">
        <v>131</v>
      </c>
      <c r="E27" s="250">
        <f>(F14+F15+F16+F17+F18+F19+F20+F21+F23+F24+F25+F26)*5/100</f>
        <v>3821.1555500000004</v>
      </c>
      <c r="F27" s="249">
        <f>E27</f>
        <v>3821.1555500000004</v>
      </c>
      <c r="G27" s="255">
        <v>0</v>
      </c>
      <c r="H27" s="249">
        <f t="shared" si="0"/>
        <v>0</v>
      </c>
      <c r="I27" s="249">
        <f t="shared" si="1"/>
        <v>3821.1555500000004</v>
      </c>
      <c r="J27" s="251" t="s">
        <v>132</v>
      </c>
      <c r="K27" s="3"/>
    </row>
    <row r="28" spans="1:11" ht="20.100000000000001" customHeight="1">
      <c r="A28" s="257">
        <v>1.1599999999999999</v>
      </c>
      <c r="B28" s="253" t="s">
        <v>133</v>
      </c>
      <c r="C28" s="254">
        <v>1</v>
      </c>
      <c r="D28" s="251" t="s">
        <v>19</v>
      </c>
      <c r="E28" s="250">
        <v>0</v>
      </c>
      <c r="F28" s="249">
        <v>0</v>
      </c>
      <c r="G28" s="250">
        <f>(F14+F15+F16+F17+F18+F19+F20+F21+F23+F24+F25+F26)*30/100</f>
        <v>22926.933300000001</v>
      </c>
      <c r="H28" s="249">
        <f>G28</f>
        <v>22926.933300000001</v>
      </c>
      <c r="I28" s="249">
        <f>H28</f>
        <v>22926.933300000001</v>
      </c>
      <c r="J28" s="251" t="s">
        <v>113</v>
      </c>
      <c r="K28" s="3"/>
    </row>
    <row r="29" spans="1:11" ht="20.100000000000001" customHeight="1">
      <c r="A29" s="252">
        <v>1.17</v>
      </c>
      <c r="B29" s="253" t="s">
        <v>134</v>
      </c>
      <c r="C29" s="254">
        <f>2*2*3</f>
        <v>12</v>
      </c>
      <c r="D29" s="251" t="s">
        <v>48</v>
      </c>
      <c r="E29" s="250">
        <v>78</v>
      </c>
      <c r="F29" s="249">
        <f t="shared" si="2"/>
        <v>936</v>
      </c>
      <c r="G29" s="255">
        <v>0</v>
      </c>
      <c r="H29" s="249">
        <f t="shared" si="0"/>
        <v>0</v>
      </c>
      <c r="I29" s="249">
        <f t="shared" si="1"/>
        <v>936</v>
      </c>
      <c r="J29" s="251" t="s">
        <v>115</v>
      </c>
      <c r="K29" s="3"/>
    </row>
    <row r="30" spans="1:11" ht="20.100000000000001" customHeight="1">
      <c r="A30" s="257">
        <v>1.18</v>
      </c>
      <c r="B30" s="253" t="s">
        <v>135</v>
      </c>
      <c r="C30" s="254">
        <v>32</v>
      </c>
      <c r="D30" s="251" t="s">
        <v>17</v>
      </c>
      <c r="E30" s="250">
        <v>62</v>
      </c>
      <c r="F30" s="249">
        <f t="shared" si="2"/>
        <v>1984</v>
      </c>
      <c r="G30" s="255">
        <v>50</v>
      </c>
      <c r="H30" s="249">
        <f t="shared" si="0"/>
        <v>1600</v>
      </c>
      <c r="I30" s="249">
        <f t="shared" si="1"/>
        <v>3584</v>
      </c>
      <c r="J30" s="251" t="s">
        <v>120</v>
      </c>
      <c r="K30" s="3"/>
    </row>
    <row r="31" spans="1:11" ht="20.100000000000001" customHeight="1">
      <c r="A31" s="252">
        <v>1.19</v>
      </c>
      <c r="B31" s="253" t="s">
        <v>136</v>
      </c>
      <c r="C31" s="254">
        <v>1</v>
      </c>
      <c r="D31" s="251" t="s">
        <v>18</v>
      </c>
      <c r="E31" s="250">
        <v>3500</v>
      </c>
      <c r="F31" s="249">
        <f t="shared" si="2"/>
        <v>3500</v>
      </c>
      <c r="G31" s="255">
        <v>0</v>
      </c>
      <c r="H31" s="249">
        <f t="shared" si="0"/>
        <v>0</v>
      </c>
      <c r="I31" s="249">
        <f t="shared" si="1"/>
        <v>3500</v>
      </c>
      <c r="J31" s="251" t="s">
        <v>115</v>
      </c>
      <c r="K31" s="3"/>
    </row>
    <row r="32" spans="1:11" ht="20.100000000000001" customHeight="1">
      <c r="A32" s="252"/>
      <c r="B32" s="253"/>
      <c r="C32" s="254"/>
      <c r="D32" s="251"/>
      <c r="E32" s="250"/>
      <c r="F32" s="249"/>
      <c r="G32" s="255"/>
      <c r="H32" s="258"/>
      <c r="I32" s="249"/>
      <c r="J32" s="251"/>
      <c r="K32" s="3"/>
    </row>
    <row r="33" spans="1:11" ht="20.100000000000001" customHeight="1">
      <c r="A33" s="247"/>
      <c r="B33" s="248" t="s">
        <v>137</v>
      </c>
      <c r="C33" s="259"/>
      <c r="D33" s="260"/>
      <c r="E33" s="261"/>
      <c r="F33" s="262"/>
      <c r="G33" s="263"/>
      <c r="H33" s="264"/>
      <c r="I33" s="262">
        <f>SUM(I13:I32)</f>
        <v>117169.43985000001</v>
      </c>
      <c r="J33" s="260"/>
      <c r="K33" s="3"/>
    </row>
    <row r="34" spans="1:11" ht="20.100000000000001" customHeight="1">
      <c r="A34" s="252">
        <v>2</v>
      </c>
      <c r="B34" s="248" t="s">
        <v>51</v>
      </c>
      <c r="C34" s="254"/>
      <c r="D34" s="251"/>
      <c r="E34" s="250"/>
      <c r="F34" s="249"/>
      <c r="G34" s="255"/>
      <c r="H34" s="258"/>
      <c r="I34" s="249"/>
      <c r="J34" s="251"/>
      <c r="K34" s="3"/>
    </row>
    <row r="35" spans="1:11" ht="20.100000000000001" customHeight="1">
      <c r="A35" s="252">
        <v>2.1</v>
      </c>
      <c r="B35" s="265" t="s">
        <v>138</v>
      </c>
      <c r="C35" s="254">
        <v>1</v>
      </c>
      <c r="D35" s="251" t="s">
        <v>18</v>
      </c>
      <c r="E35" s="250">
        <v>2417.0700000000002</v>
      </c>
      <c r="F35" s="249">
        <f>C35*E35</f>
        <v>2417.0700000000002</v>
      </c>
      <c r="G35" s="255">
        <v>165</v>
      </c>
      <c r="H35" s="258">
        <f>C35*G35</f>
        <v>165</v>
      </c>
      <c r="I35" s="249">
        <f>H35+F35</f>
        <v>2582.0700000000002</v>
      </c>
      <c r="J35" s="251"/>
      <c r="K35" s="3"/>
    </row>
    <row r="36" spans="1:11" ht="20.100000000000001" customHeight="1">
      <c r="A36" s="252"/>
      <c r="B36" s="253"/>
      <c r="C36" s="249"/>
      <c r="D36" s="251"/>
      <c r="E36" s="250"/>
      <c r="F36" s="249"/>
      <c r="G36" s="255"/>
      <c r="H36" s="258"/>
      <c r="I36" s="249"/>
      <c r="J36" s="251"/>
      <c r="K36" s="3"/>
    </row>
    <row r="37" spans="1:11" ht="20.100000000000001" customHeight="1">
      <c r="A37" s="252"/>
      <c r="B37" s="266" t="s">
        <v>139</v>
      </c>
      <c r="C37" s="250"/>
      <c r="D37" s="250"/>
      <c r="E37" s="267"/>
      <c r="F37" s="267"/>
      <c r="G37" s="267"/>
      <c r="H37" s="267"/>
      <c r="I37" s="268">
        <f>SUM(I35:I36)</f>
        <v>2582.0700000000002</v>
      </c>
      <c r="J37" s="251"/>
      <c r="K37" s="3"/>
    </row>
    <row r="38" spans="1:11" s="5" customFormat="1" ht="20.100000000000001" customHeight="1">
      <c r="A38" s="247"/>
      <c r="B38" s="269" t="s">
        <v>140</v>
      </c>
      <c r="C38" s="249"/>
      <c r="D38" s="250"/>
      <c r="E38" s="250"/>
      <c r="F38" s="249"/>
      <c r="G38" s="270"/>
      <c r="H38" s="249"/>
      <c r="I38" s="262">
        <f>I33+I37</f>
        <v>119751.50985000002</v>
      </c>
      <c r="J38" s="251"/>
      <c r="K38" s="86"/>
    </row>
    <row r="39" spans="1:11" ht="20.100000000000001" customHeight="1">
      <c r="A39" s="252"/>
      <c r="B39" s="269" t="s">
        <v>141</v>
      </c>
      <c r="C39" s="249"/>
      <c r="D39" s="250"/>
      <c r="E39" s="250"/>
      <c r="F39" s="249"/>
      <c r="G39" s="255"/>
      <c r="H39" s="258"/>
      <c r="I39" s="262">
        <f>I38*6</f>
        <v>718509.05910000007</v>
      </c>
      <c r="J39" s="251"/>
      <c r="K39" s="3"/>
    </row>
    <row r="40" spans="1:11" ht="20.100000000000001" customHeight="1">
      <c r="A40" s="276"/>
      <c r="B40" s="275"/>
      <c r="C40" s="273"/>
      <c r="D40" s="274"/>
      <c r="E40" s="273"/>
      <c r="F40" s="273"/>
      <c r="G40" s="273"/>
      <c r="H40" s="273"/>
      <c r="I40" s="273"/>
      <c r="J40" s="272"/>
      <c r="K40" s="271"/>
    </row>
    <row r="41" spans="1:11" ht="20.100000000000001" customHeight="1">
      <c r="A41" s="80"/>
      <c r="B41" s="81"/>
      <c r="C41" s="77"/>
      <c r="D41" s="78"/>
      <c r="E41" s="77"/>
      <c r="F41" s="77"/>
      <c r="G41" s="77"/>
      <c r="H41" s="77"/>
      <c r="I41" s="79"/>
      <c r="J41" s="85"/>
      <c r="K41" s="3"/>
    </row>
    <row r="42" spans="1:11" ht="20.100000000000001" customHeight="1">
      <c r="A42" s="80"/>
      <c r="B42" s="81"/>
      <c r="C42" s="77"/>
      <c r="D42" s="78"/>
      <c r="E42" s="77"/>
      <c r="F42" s="77"/>
      <c r="G42" s="77"/>
      <c r="H42" s="77"/>
      <c r="I42" s="79"/>
      <c r="J42" s="85"/>
      <c r="K42" s="3"/>
    </row>
    <row r="43" spans="1:11" ht="20.100000000000001" customHeight="1">
      <c r="A43" s="80"/>
      <c r="B43" s="84"/>
      <c r="C43" s="77"/>
      <c r="D43" s="78"/>
      <c r="E43" s="77"/>
      <c r="F43" s="77"/>
      <c r="G43" s="77"/>
      <c r="H43" s="77"/>
      <c r="I43" s="79"/>
      <c r="J43" s="76"/>
      <c r="K43" s="3"/>
    </row>
    <row r="44" spans="1:11" ht="20.100000000000001" customHeight="1">
      <c r="A44" s="80"/>
      <c r="B44" s="81"/>
      <c r="C44" s="77"/>
      <c r="D44" s="78"/>
      <c r="E44" s="77"/>
      <c r="F44" s="77"/>
      <c r="G44" s="77"/>
      <c r="H44" s="77"/>
      <c r="I44" s="79"/>
      <c r="J44" s="82"/>
      <c r="K44" s="3"/>
    </row>
    <row r="45" spans="1:11" ht="20.100000000000001" customHeight="1">
      <c r="A45" s="80"/>
      <c r="B45" s="81"/>
      <c r="C45" s="77"/>
      <c r="D45" s="78"/>
      <c r="E45" s="77"/>
      <c r="F45" s="77"/>
      <c r="G45" s="77"/>
      <c r="H45" s="77"/>
      <c r="I45" s="79"/>
      <c r="J45" s="82"/>
      <c r="K45" s="3"/>
    </row>
    <row r="46" spans="1:11" ht="20.100000000000001" customHeight="1">
      <c r="A46" s="80"/>
      <c r="B46" s="81"/>
      <c r="C46" s="77"/>
      <c r="D46" s="78"/>
      <c r="E46" s="77"/>
      <c r="F46" s="77"/>
      <c r="G46" s="77"/>
      <c r="H46" s="77"/>
      <c r="I46" s="79"/>
      <c r="J46" s="82"/>
      <c r="K46" s="3"/>
    </row>
    <row r="47" spans="1:11" ht="20.100000000000001" customHeight="1">
      <c r="A47" s="80"/>
      <c r="B47" s="81"/>
      <c r="C47" s="77"/>
      <c r="D47" s="78"/>
      <c r="E47" s="77"/>
      <c r="F47" s="77"/>
      <c r="G47" s="77"/>
      <c r="H47" s="77"/>
      <c r="I47" s="79"/>
      <c r="J47" s="82"/>
      <c r="K47" s="3"/>
    </row>
    <row r="48" spans="1:11" ht="20.100000000000001" customHeight="1">
      <c r="A48" s="80"/>
      <c r="B48" s="81"/>
      <c r="C48" s="77"/>
      <c r="D48" s="78"/>
      <c r="E48" s="77"/>
      <c r="F48" s="77"/>
      <c r="G48" s="77"/>
      <c r="H48" s="77"/>
      <c r="I48" s="79"/>
      <c r="J48" s="76"/>
      <c r="K48" s="3"/>
    </row>
    <row r="49" spans="1:11" ht="20.100000000000001" customHeight="1">
      <c r="A49" s="80"/>
      <c r="B49" s="81"/>
      <c r="C49" s="77"/>
      <c r="D49" s="78"/>
      <c r="E49" s="77"/>
      <c r="F49" s="77"/>
      <c r="G49" s="77"/>
      <c r="H49" s="77"/>
      <c r="I49" s="79"/>
      <c r="J49" s="85"/>
      <c r="K49" s="3"/>
    </row>
    <row r="50" spans="1:11" ht="20.100000000000001" customHeight="1">
      <c r="A50" s="80"/>
      <c r="B50" s="84"/>
      <c r="C50" s="77"/>
      <c r="D50" s="78"/>
      <c r="E50" s="77"/>
      <c r="F50" s="77"/>
      <c r="G50" s="77"/>
      <c r="H50" s="77"/>
      <c r="I50" s="79"/>
      <c r="J50" s="76"/>
      <c r="K50" s="3"/>
    </row>
    <row r="51" spans="1:11" ht="20.100000000000001" customHeight="1">
      <c r="A51" s="80"/>
      <c r="B51" s="81"/>
      <c r="C51" s="77"/>
      <c r="D51" s="78"/>
      <c r="E51" s="77"/>
      <c r="F51" s="77"/>
      <c r="G51" s="77"/>
      <c r="H51" s="77"/>
      <c r="I51" s="79"/>
      <c r="J51" s="82"/>
      <c r="K51" s="3"/>
    </row>
    <row r="52" spans="1:11" ht="20.100000000000001" customHeight="1">
      <c r="A52" s="80"/>
      <c r="B52" s="81"/>
      <c r="C52" s="77"/>
      <c r="D52" s="78"/>
      <c r="E52" s="77"/>
      <c r="F52" s="77"/>
      <c r="G52" s="77"/>
      <c r="H52" s="77"/>
      <c r="I52" s="79"/>
      <c r="J52" s="82"/>
      <c r="K52" s="3"/>
    </row>
    <row r="53" spans="1:11" ht="20.100000000000001" customHeight="1">
      <c r="A53" s="80"/>
      <c r="B53" s="84"/>
      <c r="C53" s="77"/>
      <c r="D53" s="78"/>
      <c r="E53" s="77"/>
      <c r="F53" s="77"/>
      <c r="G53" s="77"/>
      <c r="H53" s="77"/>
      <c r="I53" s="75"/>
      <c r="J53" s="76"/>
      <c r="K53" s="3"/>
    </row>
    <row r="54" spans="1:11" ht="20.100000000000001" customHeight="1">
      <c r="A54" s="80"/>
      <c r="B54" s="81"/>
      <c r="C54" s="77"/>
      <c r="D54" s="78"/>
      <c r="E54" s="77"/>
      <c r="F54" s="77"/>
      <c r="G54" s="77"/>
      <c r="H54" s="77"/>
      <c r="I54" s="79"/>
      <c r="J54" s="82"/>
      <c r="K54" s="3"/>
    </row>
    <row r="55" spans="1:11" ht="20.100000000000001" customHeight="1">
      <c r="A55" s="80"/>
      <c r="B55" s="81"/>
      <c r="C55" s="77"/>
      <c r="D55" s="78"/>
      <c r="E55" s="77"/>
      <c r="F55" s="77"/>
      <c r="G55" s="77"/>
      <c r="H55" s="77"/>
      <c r="I55" s="79"/>
      <c r="J55" s="82"/>
      <c r="K55" s="3"/>
    </row>
    <row r="56" spans="1:11" ht="20.100000000000001" customHeight="1">
      <c r="A56" s="80"/>
      <c r="B56" s="84"/>
      <c r="C56" s="77"/>
      <c r="D56" s="78"/>
      <c r="E56" s="77"/>
      <c r="F56" s="77"/>
      <c r="G56" s="77"/>
      <c r="H56" s="77"/>
      <c r="I56" s="75"/>
      <c r="J56" s="76"/>
      <c r="K56" s="3"/>
    </row>
    <row r="57" spans="1:11" ht="20.100000000000001" customHeight="1">
      <c r="A57" s="80"/>
      <c r="B57" s="81"/>
      <c r="C57" s="77"/>
      <c r="D57" s="78"/>
      <c r="E57" s="77"/>
      <c r="F57" s="77"/>
      <c r="G57" s="77"/>
      <c r="H57" s="77"/>
      <c r="I57" s="79"/>
      <c r="J57" s="82"/>
      <c r="K57" s="3"/>
    </row>
    <row r="58" spans="1:11" ht="20.100000000000001" customHeight="1">
      <c r="A58" s="80"/>
      <c r="B58" s="81"/>
      <c r="C58" s="77"/>
      <c r="D58" s="78"/>
      <c r="E58" s="77"/>
      <c r="F58" s="77"/>
      <c r="G58" s="77"/>
      <c r="H58" s="77"/>
      <c r="I58" s="79"/>
      <c r="J58" s="82"/>
      <c r="K58" s="3"/>
    </row>
    <row r="59" spans="1:11" ht="20.100000000000001" customHeight="1">
      <c r="A59" s="80"/>
      <c r="B59" s="84"/>
      <c r="C59" s="77"/>
      <c r="D59" s="78"/>
      <c r="E59" s="77"/>
      <c r="F59" s="77"/>
      <c r="G59" s="77"/>
      <c r="H59" s="77"/>
      <c r="I59" s="75"/>
      <c r="J59" s="76"/>
      <c r="K59" s="3"/>
    </row>
    <row r="60" spans="1:11" ht="20.100000000000001" customHeight="1">
      <c r="A60" s="80"/>
      <c r="B60" s="81"/>
      <c r="C60" s="77"/>
      <c r="D60" s="78"/>
      <c r="E60" s="77"/>
      <c r="F60" s="77"/>
      <c r="G60" s="77"/>
      <c r="H60" s="77"/>
      <c r="I60" s="79"/>
      <c r="J60" s="76"/>
      <c r="K60" s="3"/>
    </row>
    <row r="61" spans="1:11" ht="20.100000000000001" customHeight="1">
      <c r="A61" s="80"/>
      <c r="B61" s="81"/>
      <c r="C61" s="77"/>
      <c r="D61" s="78"/>
      <c r="E61" s="77"/>
      <c r="F61" s="77"/>
      <c r="G61" s="77"/>
      <c r="H61" s="77"/>
      <c r="I61" s="79"/>
      <c r="J61" s="76"/>
      <c r="K61" s="3"/>
    </row>
    <row r="62" spans="1:11" ht="20.100000000000001" customHeight="1">
      <c r="A62" s="80"/>
      <c r="B62" s="81"/>
      <c r="C62" s="77"/>
      <c r="D62" s="78"/>
      <c r="E62" s="77"/>
      <c r="F62" s="77"/>
      <c r="G62" s="77"/>
      <c r="H62" s="77"/>
      <c r="I62" s="79"/>
      <c r="J62" s="82"/>
      <c r="K62" s="3"/>
    </row>
    <row r="63" spans="1:11" ht="20.100000000000001" customHeight="1">
      <c r="A63" s="80"/>
      <c r="B63" s="81"/>
      <c r="C63" s="77"/>
      <c r="D63" s="78"/>
      <c r="E63" s="77"/>
      <c r="F63" s="77"/>
      <c r="G63" s="77"/>
      <c r="H63" s="77"/>
      <c r="I63" s="79"/>
      <c r="J63" s="82"/>
      <c r="K63" s="3"/>
    </row>
    <row r="64" spans="1:11" ht="20.100000000000001" customHeight="1">
      <c r="A64" s="80"/>
      <c r="B64" s="81"/>
      <c r="C64" s="77"/>
      <c r="D64" s="78"/>
      <c r="E64" s="77"/>
      <c r="F64" s="77"/>
      <c r="G64" s="77"/>
      <c r="H64" s="77"/>
      <c r="I64" s="79"/>
      <c r="J64" s="82"/>
      <c r="K64" s="3"/>
    </row>
    <row r="65" spans="1:11" ht="20.100000000000001" customHeight="1">
      <c r="A65" s="80"/>
      <c r="B65" s="81"/>
      <c r="C65" s="77"/>
      <c r="D65" s="78"/>
      <c r="E65" s="77"/>
      <c r="F65" s="77"/>
      <c r="G65" s="77"/>
      <c r="H65" s="77"/>
      <c r="I65" s="79"/>
      <c r="J65" s="82"/>
      <c r="K65" s="3"/>
    </row>
    <row r="66" spans="1:11" ht="20.100000000000001" customHeight="1">
      <c r="A66" s="80"/>
      <c r="B66" s="84"/>
      <c r="C66" s="77"/>
      <c r="D66" s="78"/>
      <c r="E66" s="77"/>
      <c r="F66" s="77"/>
      <c r="G66" s="77"/>
      <c r="H66" s="77"/>
      <c r="I66" s="75"/>
      <c r="J66" s="76"/>
      <c r="K66" s="3"/>
    </row>
    <row r="67" spans="1:11" s="94" customFormat="1" ht="20.100000000000001" customHeight="1">
      <c r="A67" s="87"/>
      <c r="B67" s="88"/>
      <c r="C67" s="89"/>
      <c r="D67" s="89"/>
      <c r="E67" s="90"/>
      <c r="F67" s="90"/>
      <c r="G67" s="90"/>
      <c r="H67" s="91"/>
      <c r="I67" s="92"/>
      <c r="J67" s="93"/>
    </row>
    <row r="68" spans="1:11" s="94" customFormat="1" ht="20.100000000000001" customHeight="1">
      <c r="A68" s="95"/>
      <c r="B68" s="88"/>
      <c r="C68" s="89"/>
      <c r="D68" s="89"/>
      <c r="E68" s="90"/>
      <c r="F68" s="90"/>
      <c r="G68" s="90"/>
      <c r="H68" s="91"/>
      <c r="I68" s="96"/>
      <c r="J68" s="93"/>
    </row>
    <row r="69" spans="1:11" s="94" customFormat="1" ht="20.100000000000001" customHeight="1">
      <c r="A69" s="97"/>
      <c r="B69" s="98"/>
      <c r="C69" s="99"/>
      <c r="D69" s="99"/>
      <c r="E69" s="100"/>
      <c r="F69" s="99"/>
      <c r="G69" s="101"/>
      <c r="H69" s="99"/>
      <c r="I69" s="99"/>
      <c r="J69" s="102"/>
    </row>
    <row r="70" spans="1:11" s="94" customFormat="1" ht="20.100000000000001" customHeight="1">
      <c r="A70" s="97"/>
      <c r="B70" s="98"/>
      <c r="C70" s="99"/>
      <c r="D70" s="99"/>
      <c r="E70" s="100"/>
      <c r="F70" s="99"/>
      <c r="G70" s="101"/>
      <c r="H70" s="99"/>
      <c r="I70" s="99"/>
      <c r="J70" s="102"/>
    </row>
    <row r="71" spans="1:11" s="94" customFormat="1" ht="20.100000000000001" customHeight="1">
      <c r="A71" s="97"/>
      <c r="B71" s="103"/>
      <c r="C71" s="104"/>
      <c r="D71" s="104"/>
      <c r="E71" s="105"/>
      <c r="F71" s="104"/>
      <c r="G71" s="106"/>
      <c r="H71" s="104"/>
      <c r="I71" s="104"/>
      <c r="J71" s="107"/>
    </row>
    <row r="72" spans="1:11" s="94" customFormat="1" ht="20.100000000000001" customHeight="1">
      <c r="A72" s="97"/>
      <c r="B72" s="103"/>
      <c r="C72" s="104"/>
      <c r="D72" s="104"/>
      <c r="E72" s="105"/>
      <c r="F72" s="104"/>
      <c r="G72" s="106"/>
      <c r="H72" s="104"/>
      <c r="I72" s="104"/>
      <c r="J72" s="107"/>
    </row>
    <row r="73" spans="1:11" s="94" customFormat="1" ht="20.100000000000001" customHeight="1">
      <c r="A73" s="97"/>
      <c r="B73" s="103"/>
      <c r="C73" s="104"/>
      <c r="D73" s="104"/>
      <c r="E73" s="105"/>
      <c r="F73" s="104"/>
      <c r="G73" s="106"/>
      <c r="H73" s="104"/>
      <c r="I73" s="104"/>
      <c r="J73" s="107"/>
    </row>
    <row r="74" spans="1:11" s="94" customFormat="1" ht="20.100000000000001" customHeight="1">
      <c r="A74" s="97"/>
      <c r="B74" s="103"/>
      <c r="C74" s="104"/>
      <c r="D74" s="104"/>
      <c r="E74" s="105"/>
      <c r="F74" s="104"/>
      <c r="G74" s="106"/>
      <c r="H74" s="104"/>
      <c r="I74" s="104"/>
      <c r="J74" s="107"/>
    </row>
    <row r="75" spans="1:11" s="94" customFormat="1" ht="20.100000000000001" customHeight="1">
      <c r="A75" s="108"/>
      <c r="B75" s="83"/>
      <c r="C75" s="104"/>
      <c r="D75" s="104"/>
      <c r="E75" s="109"/>
      <c r="F75" s="109"/>
      <c r="G75" s="109"/>
      <c r="H75" s="109"/>
      <c r="I75" s="110"/>
      <c r="J75" s="107"/>
    </row>
    <row r="76" spans="1:11" s="94" customFormat="1" ht="20.100000000000001" customHeight="1">
      <c r="A76" s="111"/>
      <c r="B76" s="112"/>
      <c r="C76" s="104"/>
      <c r="D76" s="104"/>
      <c r="E76" s="109"/>
      <c r="F76" s="109"/>
      <c r="G76" s="109"/>
      <c r="H76" s="109"/>
      <c r="I76" s="110"/>
      <c r="J76" s="107"/>
    </row>
    <row r="77" spans="1:11" s="94" customFormat="1" ht="20.100000000000001" customHeight="1">
      <c r="A77" s="111"/>
      <c r="B77" s="103"/>
      <c r="C77" s="104"/>
      <c r="D77" s="104"/>
      <c r="E77" s="105"/>
      <c r="F77" s="104"/>
      <c r="G77" s="106"/>
      <c r="H77" s="104"/>
      <c r="I77" s="40"/>
      <c r="J77" s="107"/>
    </row>
    <row r="78" spans="1:11" s="94" customFormat="1" ht="20.100000000000001" customHeight="1">
      <c r="A78" s="111"/>
      <c r="B78" s="103"/>
      <c r="C78" s="104"/>
      <c r="D78" s="104"/>
      <c r="E78" s="105"/>
      <c r="F78" s="104"/>
      <c r="G78" s="106"/>
      <c r="H78" s="104"/>
      <c r="I78" s="40"/>
      <c r="J78" s="107"/>
    </row>
    <row r="79" spans="1:11" s="94" customFormat="1" ht="20.100000000000001" customHeight="1">
      <c r="A79" s="111"/>
      <c r="B79" s="103"/>
      <c r="C79" s="104"/>
      <c r="D79" s="104"/>
      <c r="E79" s="105"/>
      <c r="F79" s="104"/>
      <c r="G79" s="106"/>
      <c r="H79" s="104"/>
      <c r="I79" s="40"/>
      <c r="J79" s="107"/>
    </row>
    <row r="80" spans="1:11" s="94" customFormat="1" ht="20.100000000000001" customHeight="1">
      <c r="A80" s="111"/>
      <c r="B80" s="103"/>
      <c r="C80" s="104"/>
      <c r="D80" s="104"/>
      <c r="E80" s="105"/>
      <c r="F80" s="104"/>
      <c r="G80" s="106"/>
      <c r="H80" s="104"/>
      <c r="I80" s="40"/>
      <c r="J80" s="107"/>
    </row>
    <row r="81" spans="1:10" s="94" customFormat="1" ht="20.100000000000001" customHeight="1">
      <c r="A81" s="111"/>
      <c r="B81" s="103"/>
      <c r="C81" s="104"/>
      <c r="D81" s="104"/>
      <c r="E81" s="105"/>
      <c r="F81" s="104"/>
      <c r="G81" s="106"/>
      <c r="H81" s="104"/>
      <c r="I81" s="40"/>
      <c r="J81" s="107"/>
    </row>
    <row r="82" spans="1:10" s="94" customFormat="1" ht="20.100000000000001" customHeight="1">
      <c r="A82" s="111"/>
      <c r="B82" s="103"/>
      <c r="C82" s="104"/>
      <c r="D82" s="104"/>
      <c r="E82" s="105"/>
      <c r="F82" s="104"/>
      <c r="G82" s="106"/>
      <c r="H82" s="104"/>
      <c r="I82" s="40"/>
      <c r="J82" s="107"/>
    </row>
    <row r="83" spans="1:10" s="94" customFormat="1" ht="20.100000000000001" customHeight="1">
      <c r="A83" s="111"/>
      <c r="B83" s="103"/>
      <c r="C83" s="104"/>
      <c r="D83" s="104"/>
      <c r="E83" s="105"/>
      <c r="F83" s="104"/>
      <c r="G83" s="106"/>
      <c r="H83" s="104"/>
      <c r="I83" s="40"/>
      <c r="J83" s="107"/>
    </row>
    <row r="84" spans="1:10" s="94" customFormat="1" ht="20.100000000000001" customHeight="1">
      <c r="A84" s="111"/>
      <c r="B84" s="103"/>
      <c r="C84" s="104"/>
      <c r="D84" s="104"/>
      <c r="E84" s="105"/>
      <c r="F84" s="104"/>
      <c r="G84" s="106"/>
      <c r="H84" s="104"/>
      <c r="I84" s="40"/>
      <c r="J84" s="107"/>
    </row>
    <row r="85" spans="1:10" s="94" customFormat="1" ht="20.100000000000001" customHeight="1">
      <c r="A85" s="111"/>
      <c r="B85" s="103"/>
      <c r="C85" s="104"/>
      <c r="D85" s="104"/>
      <c r="E85" s="105"/>
      <c r="F85" s="104"/>
      <c r="G85" s="106"/>
      <c r="H85" s="104"/>
      <c r="I85" s="40"/>
      <c r="J85" s="107"/>
    </row>
    <row r="86" spans="1:10" s="94" customFormat="1" ht="20.100000000000001" customHeight="1">
      <c r="A86" s="111"/>
      <c r="B86" s="103"/>
      <c r="C86" s="104"/>
      <c r="D86" s="104"/>
      <c r="E86" s="105"/>
      <c r="F86" s="77"/>
      <c r="G86" s="106"/>
      <c r="H86" s="104"/>
      <c r="I86" s="40"/>
      <c r="J86" s="107"/>
    </row>
    <row r="87" spans="1:10" s="94" customFormat="1" ht="20.100000000000001" customHeight="1">
      <c r="A87" s="111"/>
      <c r="B87" s="103"/>
      <c r="C87" s="104"/>
      <c r="D87" s="104"/>
      <c r="E87" s="105"/>
      <c r="F87" s="77"/>
      <c r="G87" s="77"/>
      <c r="H87" s="77"/>
      <c r="I87" s="40"/>
      <c r="J87" s="107"/>
    </row>
    <row r="88" spans="1:10" s="94" customFormat="1" ht="20.100000000000001" customHeight="1">
      <c r="A88" s="111"/>
      <c r="B88" s="103"/>
      <c r="C88" s="104"/>
      <c r="D88" s="104"/>
      <c r="E88" s="105"/>
      <c r="F88" s="104"/>
      <c r="G88" s="106"/>
      <c r="H88" s="104"/>
      <c r="I88" s="40"/>
      <c r="J88" s="107"/>
    </row>
    <row r="89" spans="1:10" s="94" customFormat="1" ht="20.100000000000001" customHeight="1">
      <c r="A89" s="111"/>
      <c r="B89" s="103"/>
      <c r="C89" s="104"/>
      <c r="D89" s="104"/>
      <c r="E89" s="105"/>
      <c r="F89" s="104"/>
      <c r="G89" s="106"/>
      <c r="H89" s="104"/>
      <c r="I89" s="40"/>
      <c r="J89" s="107"/>
    </row>
    <row r="90" spans="1:10" s="94" customFormat="1" ht="20.100000000000001" customHeight="1">
      <c r="A90" s="111"/>
      <c r="B90" s="103"/>
      <c r="C90" s="104"/>
      <c r="D90" s="104"/>
      <c r="E90" s="39"/>
      <c r="F90" s="104"/>
      <c r="G90" s="77"/>
      <c r="H90" s="77"/>
      <c r="I90" s="40"/>
      <c r="J90" s="107"/>
    </row>
    <row r="91" spans="1:10" s="94" customFormat="1" ht="20.100000000000001" customHeight="1">
      <c r="A91" s="111"/>
      <c r="B91" s="103"/>
      <c r="C91" s="104"/>
      <c r="D91" s="104"/>
      <c r="E91" s="39"/>
      <c r="F91" s="104"/>
      <c r="G91" s="77"/>
      <c r="H91" s="77"/>
      <c r="I91" s="40"/>
      <c r="J91" s="107"/>
    </row>
    <row r="92" spans="1:10" s="94" customFormat="1" ht="20.100000000000001" customHeight="1">
      <c r="A92" s="111"/>
      <c r="B92" s="103"/>
      <c r="C92" s="104"/>
      <c r="D92" s="104"/>
      <c r="E92" s="39"/>
      <c r="F92" s="104"/>
      <c r="G92" s="77"/>
      <c r="H92" s="77"/>
      <c r="I92" s="40"/>
      <c r="J92" s="107"/>
    </row>
    <row r="93" spans="1:10" s="94" customFormat="1" ht="20.100000000000001" customHeight="1">
      <c r="A93" s="111"/>
      <c r="B93" s="103"/>
      <c r="C93" s="104"/>
      <c r="D93" s="104"/>
      <c r="E93" s="39"/>
      <c r="F93" s="104"/>
      <c r="G93" s="77"/>
      <c r="H93" s="77"/>
      <c r="I93" s="40"/>
      <c r="J93" s="107"/>
    </row>
    <row r="94" spans="1:10" s="94" customFormat="1" ht="20.100000000000001" customHeight="1">
      <c r="A94" s="111"/>
      <c r="B94" s="103"/>
      <c r="C94" s="104"/>
      <c r="D94" s="104"/>
      <c r="E94" s="39"/>
      <c r="F94" s="104"/>
      <c r="G94" s="77"/>
      <c r="H94" s="77"/>
      <c r="I94" s="40"/>
      <c r="J94" s="107"/>
    </row>
    <row r="95" spans="1:10" s="94" customFormat="1" ht="20.100000000000001" customHeight="1">
      <c r="A95" s="111"/>
      <c r="B95" s="103"/>
      <c r="C95" s="104"/>
      <c r="D95" s="104"/>
      <c r="E95" s="39"/>
      <c r="F95" s="104"/>
      <c r="G95" s="77"/>
      <c r="H95" s="77"/>
      <c r="I95" s="40"/>
      <c r="J95" s="107"/>
    </row>
    <row r="96" spans="1:10" s="94" customFormat="1" ht="20.100000000000001" customHeight="1">
      <c r="A96" s="111"/>
      <c r="B96" s="103"/>
      <c r="C96" s="104"/>
      <c r="D96" s="104"/>
      <c r="E96" s="39"/>
      <c r="F96" s="104"/>
      <c r="G96" s="77"/>
      <c r="H96" s="77"/>
      <c r="I96" s="40"/>
      <c r="J96" s="107"/>
    </row>
    <row r="97" spans="1:10" s="94" customFormat="1" ht="20.100000000000001" customHeight="1">
      <c r="A97" s="111"/>
      <c r="B97" s="103"/>
      <c r="C97" s="104"/>
      <c r="D97" s="104"/>
      <c r="E97" s="39"/>
      <c r="F97" s="104"/>
      <c r="G97" s="77"/>
      <c r="H97" s="77"/>
      <c r="I97" s="40"/>
      <c r="J97" s="107"/>
    </row>
    <row r="98" spans="1:10" s="94" customFormat="1" ht="20.100000000000001" customHeight="1">
      <c r="A98" s="111"/>
      <c r="B98" s="83"/>
      <c r="C98" s="104"/>
      <c r="D98" s="104"/>
      <c r="E98" s="109"/>
      <c r="F98" s="109"/>
      <c r="G98" s="109"/>
      <c r="H98" s="109"/>
      <c r="I98" s="110"/>
      <c r="J98" s="107"/>
    </row>
    <row r="99" spans="1:10" s="94" customFormat="1" ht="20.100000000000001" customHeight="1">
      <c r="A99" s="113"/>
      <c r="B99" s="114"/>
      <c r="C99" s="115"/>
      <c r="D99" s="116"/>
      <c r="E99" s="105"/>
      <c r="F99" s="117"/>
      <c r="G99" s="108"/>
      <c r="H99" s="117"/>
      <c r="I99" s="118"/>
      <c r="J99" s="107"/>
    </row>
    <row r="100" spans="1:10" s="94" customFormat="1" ht="20.100000000000001" customHeight="1">
      <c r="A100" s="111"/>
      <c r="B100" s="103"/>
      <c r="C100" s="104"/>
      <c r="D100" s="104"/>
      <c r="E100" s="105"/>
      <c r="F100" s="104"/>
      <c r="G100" s="119"/>
      <c r="H100" s="119"/>
      <c r="I100" s="120"/>
      <c r="J100" s="107"/>
    </row>
    <row r="101" spans="1:10" s="94" customFormat="1" ht="20.100000000000001" customHeight="1">
      <c r="A101" s="111"/>
      <c r="B101" s="121"/>
      <c r="C101" s="104"/>
      <c r="D101" s="104"/>
      <c r="E101" s="105"/>
      <c r="F101" s="104"/>
      <c r="G101" s="119"/>
      <c r="H101" s="119"/>
      <c r="I101" s="120"/>
      <c r="J101" s="107"/>
    </row>
    <row r="102" spans="1:10" s="94" customFormat="1" ht="20.100000000000001" customHeight="1">
      <c r="A102" s="111"/>
      <c r="B102" s="121"/>
      <c r="C102" s="104"/>
      <c r="D102" s="104"/>
      <c r="E102" s="105"/>
      <c r="F102" s="104"/>
      <c r="G102" s="119"/>
      <c r="H102" s="119"/>
      <c r="I102" s="120"/>
      <c r="J102" s="107"/>
    </row>
    <row r="103" spans="1:10" s="94" customFormat="1" ht="20.100000000000001" customHeight="1">
      <c r="A103" s="111"/>
      <c r="B103" s="122"/>
      <c r="C103" s="104"/>
      <c r="D103" s="104"/>
      <c r="E103" s="105"/>
      <c r="F103" s="104"/>
      <c r="G103" s="119"/>
      <c r="H103" s="119"/>
      <c r="I103" s="120"/>
      <c r="J103" s="107"/>
    </row>
    <row r="104" spans="1:10" s="94" customFormat="1" ht="20.100000000000001" customHeight="1">
      <c r="A104" s="111"/>
      <c r="B104" s="103"/>
      <c r="C104" s="104"/>
      <c r="D104" s="104"/>
      <c r="E104" s="105"/>
      <c r="F104" s="104"/>
      <c r="G104" s="119"/>
      <c r="H104" s="119"/>
      <c r="I104" s="120"/>
      <c r="J104" s="107"/>
    </row>
    <row r="105" spans="1:10" s="94" customFormat="1" ht="20.100000000000001" customHeight="1">
      <c r="A105" s="111"/>
      <c r="B105" s="103"/>
      <c r="C105" s="104"/>
      <c r="D105" s="104"/>
      <c r="E105" s="105"/>
      <c r="F105" s="104"/>
      <c r="G105" s="119"/>
      <c r="H105" s="119"/>
      <c r="I105" s="120"/>
      <c r="J105" s="107"/>
    </row>
    <row r="106" spans="1:10" s="94" customFormat="1" ht="20.100000000000001" customHeight="1">
      <c r="A106" s="111"/>
      <c r="B106" s="122"/>
      <c r="C106" s="104"/>
      <c r="D106" s="104"/>
      <c r="E106" s="105"/>
      <c r="F106" s="104"/>
      <c r="G106" s="119"/>
      <c r="H106" s="119"/>
      <c r="I106" s="120"/>
      <c r="J106" s="107"/>
    </row>
    <row r="107" spans="1:10" s="94" customFormat="1" ht="20.100000000000001" customHeight="1">
      <c r="A107" s="111"/>
      <c r="B107" s="103"/>
      <c r="C107" s="104"/>
      <c r="D107" s="104"/>
      <c r="E107" s="105"/>
      <c r="F107" s="104"/>
      <c r="G107" s="119"/>
      <c r="H107" s="119"/>
      <c r="I107" s="120"/>
      <c r="J107" s="107"/>
    </row>
    <row r="108" spans="1:10" s="94" customFormat="1" ht="20.100000000000001" customHeight="1">
      <c r="A108" s="111"/>
      <c r="B108" s="103"/>
      <c r="C108" s="104"/>
      <c r="D108" s="104"/>
      <c r="E108" s="105"/>
      <c r="F108" s="104"/>
      <c r="G108" s="119"/>
      <c r="H108" s="119"/>
      <c r="I108" s="120"/>
      <c r="J108" s="107"/>
    </row>
    <row r="109" spans="1:10" s="94" customFormat="1" ht="20.100000000000001" customHeight="1">
      <c r="A109" s="111"/>
      <c r="B109" s="103"/>
      <c r="C109" s="104"/>
      <c r="D109" s="104"/>
      <c r="E109" s="105"/>
      <c r="F109" s="104"/>
      <c r="G109" s="119"/>
      <c r="H109" s="119"/>
      <c r="I109" s="120"/>
      <c r="J109" s="107"/>
    </row>
    <row r="110" spans="1:10" s="94" customFormat="1" ht="20.100000000000001" customHeight="1">
      <c r="A110" s="111"/>
      <c r="B110" s="122"/>
      <c r="C110" s="104"/>
      <c r="D110" s="104"/>
      <c r="E110" s="105"/>
      <c r="F110" s="104"/>
      <c r="G110" s="119"/>
      <c r="H110" s="119"/>
      <c r="I110" s="120"/>
      <c r="J110" s="107"/>
    </row>
    <row r="111" spans="1:10" s="94" customFormat="1" ht="20.100000000000001" customHeight="1">
      <c r="A111" s="111"/>
      <c r="B111" s="122"/>
      <c r="C111" s="104"/>
      <c r="D111" s="104"/>
      <c r="E111" s="105"/>
      <c r="F111" s="104"/>
      <c r="G111" s="119"/>
      <c r="H111" s="119"/>
      <c r="I111" s="120"/>
      <c r="J111" s="107"/>
    </row>
    <row r="112" spans="1:10" s="94" customFormat="1" ht="20.100000000000001" customHeight="1">
      <c r="A112" s="113"/>
      <c r="B112" s="114"/>
      <c r="C112" s="115"/>
      <c r="D112" s="116"/>
      <c r="E112" s="105"/>
      <c r="F112" s="117"/>
      <c r="G112" s="108"/>
      <c r="H112" s="117"/>
      <c r="I112" s="118"/>
      <c r="J112" s="107"/>
    </row>
    <row r="113" spans="1:10" s="94" customFormat="1" ht="20.100000000000001" customHeight="1">
      <c r="A113" s="111"/>
      <c r="B113" s="103"/>
      <c r="C113" s="104"/>
      <c r="D113" s="104"/>
      <c r="E113" s="105"/>
      <c r="F113" s="104"/>
      <c r="G113" s="119"/>
      <c r="H113" s="119"/>
      <c r="I113" s="120"/>
      <c r="J113" s="107"/>
    </row>
    <row r="114" spans="1:10" s="94" customFormat="1" ht="20.100000000000001" customHeight="1">
      <c r="A114" s="111"/>
      <c r="B114" s="121"/>
      <c r="C114" s="104"/>
      <c r="D114" s="104"/>
      <c r="E114" s="105"/>
      <c r="F114" s="104"/>
      <c r="G114" s="119"/>
      <c r="H114" s="119"/>
      <c r="I114" s="120"/>
      <c r="J114" s="107"/>
    </row>
    <row r="115" spans="1:10" s="94" customFormat="1" ht="20.100000000000001" customHeight="1">
      <c r="A115" s="111"/>
      <c r="B115" s="121"/>
      <c r="C115" s="104"/>
      <c r="D115" s="104"/>
      <c r="E115" s="105"/>
      <c r="F115" s="104"/>
      <c r="G115" s="119"/>
      <c r="H115" s="119"/>
      <c r="I115" s="120"/>
      <c r="J115" s="107"/>
    </row>
    <row r="116" spans="1:10" s="94" customFormat="1" ht="20.100000000000001" customHeight="1">
      <c r="A116" s="111"/>
      <c r="B116" s="103"/>
      <c r="C116" s="104"/>
      <c r="D116" s="104"/>
      <c r="E116" s="105"/>
      <c r="F116" s="104"/>
      <c r="G116" s="119"/>
      <c r="H116" s="119"/>
      <c r="I116" s="120"/>
      <c r="J116" s="107"/>
    </row>
    <row r="117" spans="1:10" s="94" customFormat="1" ht="20.100000000000001" customHeight="1">
      <c r="A117" s="111"/>
      <c r="B117" s="103"/>
      <c r="C117" s="104"/>
      <c r="D117" s="104"/>
      <c r="E117" s="105"/>
      <c r="F117" s="104"/>
      <c r="G117" s="119"/>
      <c r="H117" s="119"/>
      <c r="I117" s="120"/>
      <c r="J117" s="107"/>
    </row>
    <row r="118" spans="1:10" s="94" customFormat="1" ht="20.100000000000001" customHeight="1">
      <c r="A118" s="111"/>
      <c r="B118" s="103"/>
      <c r="C118" s="104"/>
      <c r="D118" s="104"/>
      <c r="E118" s="105"/>
      <c r="F118" s="104"/>
      <c r="G118" s="119"/>
      <c r="H118" s="119"/>
      <c r="I118" s="120"/>
      <c r="J118" s="107"/>
    </row>
    <row r="119" spans="1:10" s="94" customFormat="1" ht="20.100000000000001" customHeight="1">
      <c r="A119" s="123"/>
      <c r="B119" s="122"/>
      <c r="C119" s="119"/>
      <c r="D119" s="124"/>
      <c r="E119" s="119"/>
      <c r="F119" s="119"/>
      <c r="G119" s="119"/>
      <c r="H119" s="119"/>
      <c r="I119" s="120"/>
      <c r="J119" s="107"/>
    </row>
    <row r="120" spans="1:10" ht="20.100000000000001" customHeight="1"/>
    <row r="121" spans="1:10" ht="20.100000000000001" customHeight="1"/>
    <row r="122" spans="1:10" ht="20.100000000000001" customHeight="1"/>
    <row r="123" spans="1:10" ht="20.100000000000001" customHeight="1"/>
    <row r="124" spans="1:10" ht="20.100000000000001" customHeight="1"/>
    <row r="125" spans="1:10" ht="20.100000000000001" customHeight="1"/>
    <row r="126" spans="1:10" ht="20.100000000000001" customHeight="1"/>
    <row r="127" spans="1:10" ht="20.100000000000001" customHeight="1"/>
    <row r="128" spans="1:10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</sheetData>
  <mergeCells count="10">
    <mergeCell ref="J9:J10"/>
    <mergeCell ref="E9:F9"/>
    <mergeCell ref="G9:H9"/>
    <mergeCell ref="I1:J1"/>
    <mergeCell ref="A2:J2"/>
    <mergeCell ref="A8:J8"/>
    <mergeCell ref="C9:C10"/>
    <mergeCell ref="D9:D10"/>
    <mergeCell ref="B9:B10"/>
    <mergeCell ref="A9:A10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A3FB-5768-4EE2-B8B2-225652B88CE8}">
  <dimension ref="A1:K39"/>
  <sheetViews>
    <sheetView view="pageBreakPreview" zoomScaleNormal="100" zoomScaleSheetLayoutView="100" workbookViewId="0">
      <selection activeCell="E5" sqref="E5"/>
    </sheetView>
  </sheetViews>
  <sheetFormatPr defaultColWidth="13.28515625" defaultRowHeight="21.75"/>
  <cols>
    <col min="1" max="1" width="6.42578125" style="4" customWidth="1"/>
    <col min="2" max="2" width="44.7109375" style="6" customWidth="1"/>
    <col min="3" max="3" width="10" style="2" customWidth="1"/>
    <col min="4" max="4" width="10.7109375" style="1" customWidth="1"/>
    <col min="5" max="8" width="13.28515625" style="2"/>
    <col min="9" max="9" width="16.28515625" style="3" customWidth="1"/>
    <col min="10" max="16384" width="13.28515625" style="1"/>
  </cols>
  <sheetData>
    <row r="1" spans="1:10" ht="20.100000000000001" customHeight="1">
      <c r="A1" s="53"/>
      <c r="B1" s="53"/>
      <c r="C1" s="53"/>
      <c r="D1" s="53"/>
      <c r="E1" s="53"/>
      <c r="F1" s="53"/>
      <c r="G1" s="53"/>
      <c r="H1" s="54" t="s">
        <v>102</v>
      </c>
      <c r="I1" s="54"/>
    </row>
    <row r="2" spans="1:10" ht="20.100000000000001" customHeight="1">
      <c r="A2" s="7" t="s">
        <v>54</v>
      </c>
      <c r="B2" s="7"/>
      <c r="C2" s="7"/>
      <c r="D2" s="7"/>
      <c r="E2" s="7"/>
      <c r="F2" s="7"/>
      <c r="G2" s="7"/>
      <c r="H2" s="7"/>
      <c r="I2" s="7"/>
    </row>
    <row r="3" spans="1:10" s="11" customFormat="1" ht="20.100000000000001" customHeight="1">
      <c r="A3" s="9"/>
      <c r="B3" s="9" t="s">
        <v>85</v>
      </c>
      <c r="C3" s="9"/>
      <c r="D3" s="9"/>
      <c r="E3" s="9"/>
      <c r="F3" s="9"/>
      <c r="G3" s="9"/>
      <c r="H3" s="9"/>
      <c r="I3" s="9"/>
    </row>
    <row r="4" spans="1:10" s="9" customFormat="1" ht="20.100000000000001" customHeight="1">
      <c r="B4" s="9" t="s">
        <v>86</v>
      </c>
      <c r="G4" s="9" t="s">
        <v>53</v>
      </c>
    </row>
    <row r="5" spans="1:10" s="9" customFormat="1" ht="20.100000000000001" customHeight="1">
      <c r="B5" s="9" t="s">
        <v>87</v>
      </c>
    </row>
    <row r="6" spans="1:10" s="9" customFormat="1" ht="20.100000000000001" customHeight="1">
      <c r="A6" s="12"/>
      <c r="B6" s="9" t="s">
        <v>88</v>
      </c>
    </row>
    <row r="7" spans="1:10" s="9" customFormat="1" ht="20.100000000000001" customHeight="1">
      <c r="B7" s="9" t="s">
        <v>56</v>
      </c>
      <c r="F7" s="9" t="s">
        <v>55</v>
      </c>
    </row>
    <row r="8" spans="1:10" s="9" customFormat="1" ht="20.100000000000001" customHeight="1" thickBot="1">
      <c r="A8" s="55" t="s">
        <v>65</v>
      </c>
      <c r="B8" s="55"/>
      <c r="C8" s="55"/>
      <c r="D8" s="55"/>
      <c r="E8" s="55"/>
      <c r="F8" s="55"/>
      <c r="G8" s="55"/>
      <c r="H8" s="55"/>
      <c r="I8" s="55"/>
    </row>
    <row r="9" spans="1:10" ht="20.100000000000001" customHeight="1">
      <c r="A9" s="56" t="s">
        <v>27</v>
      </c>
      <c r="B9" s="57" t="s">
        <v>6</v>
      </c>
      <c r="C9" s="125" t="s">
        <v>100</v>
      </c>
      <c r="D9" s="126"/>
      <c r="E9" s="58" t="s">
        <v>8</v>
      </c>
      <c r="F9" s="125" t="s">
        <v>101</v>
      </c>
      <c r="G9" s="126"/>
      <c r="H9" s="127"/>
      <c r="I9" s="63" t="s">
        <v>12</v>
      </c>
    </row>
    <row r="10" spans="1:10" ht="20.100000000000001" customHeight="1" thickBot="1">
      <c r="A10" s="64"/>
      <c r="B10" s="65"/>
      <c r="C10" s="128"/>
      <c r="D10" s="129"/>
      <c r="E10" s="66"/>
      <c r="F10" s="128"/>
      <c r="G10" s="129"/>
      <c r="H10" s="130"/>
      <c r="I10" s="70"/>
    </row>
    <row r="11" spans="1:10" ht="20.100000000000001" customHeight="1" thickBot="1">
      <c r="A11" s="131">
        <v>1</v>
      </c>
      <c r="B11" s="132" t="s">
        <v>99</v>
      </c>
      <c r="C11" s="133"/>
      <c r="D11" s="134"/>
      <c r="E11" s="77"/>
      <c r="F11" s="133"/>
      <c r="G11" s="135"/>
      <c r="H11" s="134"/>
      <c r="I11" s="76"/>
      <c r="J11" s="3"/>
    </row>
    <row r="12" spans="1:10" s="94" customFormat="1" ht="20.100000000000001" customHeight="1">
      <c r="A12" s="123"/>
      <c r="B12" s="136" t="s">
        <v>98</v>
      </c>
      <c r="C12" s="137"/>
      <c r="D12" s="137"/>
      <c r="E12" s="138"/>
      <c r="F12" s="133"/>
      <c r="G12" s="135"/>
      <c r="H12" s="134"/>
      <c r="I12" s="107"/>
    </row>
    <row r="13" spans="1:10" ht="20.100000000000001" customHeight="1"/>
    <row r="14" spans="1:10" ht="20.100000000000001" customHeight="1"/>
    <row r="15" spans="1:10" ht="20.100000000000001" customHeight="1"/>
    <row r="16" spans="1:10" ht="20.100000000000001" customHeight="1"/>
    <row r="17" spans="2:11" ht="20.100000000000001" customHeight="1"/>
    <row r="18" spans="2:11" ht="20.100000000000001" customHeight="1"/>
    <row r="19" spans="2:11" ht="20.100000000000001" customHeight="1"/>
    <row r="20" spans="2:11" ht="20.100000000000001" customHeight="1"/>
    <row r="21" spans="2:11" ht="20.100000000000001" customHeight="1"/>
    <row r="22" spans="2:11" s="4" customFormat="1" ht="20.100000000000001" customHeight="1">
      <c r="B22" s="6"/>
      <c r="C22" s="2"/>
      <c r="D22" s="1"/>
      <c r="E22" s="2"/>
      <c r="F22" s="2"/>
      <c r="G22" s="2"/>
      <c r="H22" s="2"/>
      <c r="I22" s="3"/>
      <c r="J22" s="1"/>
      <c r="K22" s="1"/>
    </row>
    <row r="23" spans="2:11" s="4" customFormat="1" ht="20.100000000000001" customHeight="1">
      <c r="B23" s="6"/>
      <c r="C23" s="2"/>
      <c r="D23" s="1"/>
      <c r="E23" s="2"/>
      <c r="F23" s="2"/>
      <c r="G23" s="2"/>
      <c r="H23" s="2"/>
      <c r="I23" s="3"/>
      <c r="J23" s="1"/>
      <c r="K23" s="1"/>
    </row>
    <row r="24" spans="2:11" s="4" customFormat="1" ht="20.100000000000001" customHeight="1">
      <c r="B24" s="6"/>
      <c r="C24" s="2"/>
      <c r="D24" s="1"/>
      <c r="E24" s="2"/>
      <c r="F24" s="2"/>
      <c r="G24" s="2"/>
      <c r="H24" s="2"/>
      <c r="I24" s="3"/>
      <c r="J24" s="1"/>
      <c r="K24" s="1"/>
    </row>
    <row r="25" spans="2:11" s="4" customFormat="1" ht="20.100000000000001" customHeight="1">
      <c r="B25" s="6"/>
      <c r="C25" s="2"/>
      <c r="D25" s="1"/>
      <c r="E25" s="2"/>
      <c r="F25" s="2"/>
      <c r="G25" s="2"/>
      <c r="H25" s="2"/>
      <c r="I25" s="3"/>
      <c r="J25" s="1"/>
      <c r="K25" s="1"/>
    </row>
    <row r="26" spans="2:11" s="4" customFormat="1" ht="20.100000000000001" customHeight="1">
      <c r="B26" s="6"/>
      <c r="C26" s="2"/>
      <c r="D26" s="1"/>
      <c r="E26" s="2"/>
      <c r="F26" s="2"/>
      <c r="G26" s="2"/>
      <c r="H26" s="2"/>
      <c r="I26" s="3"/>
      <c r="J26" s="1"/>
      <c r="K26" s="1"/>
    </row>
    <row r="27" spans="2:11" s="4" customFormat="1" ht="20.100000000000001" customHeight="1">
      <c r="B27" s="6"/>
      <c r="C27" s="2"/>
      <c r="D27" s="1"/>
      <c r="E27" s="2"/>
      <c r="F27" s="2"/>
      <c r="G27" s="2"/>
      <c r="H27" s="2"/>
      <c r="I27" s="3"/>
      <c r="J27" s="1"/>
      <c r="K27" s="1"/>
    </row>
    <row r="28" spans="2:11" s="4" customFormat="1" ht="20.100000000000001" customHeight="1">
      <c r="B28" s="6"/>
      <c r="C28" s="2"/>
      <c r="D28" s="1"/>
      <c r="E28" s="2"/>
      <c r="F28" s="2"/>
      <c r="G28" s="2"/>
      <c r="H28" s="2"/>
      <c r="I28" s="3"/>
      <c r="J28" s="1"/>
      <c r="K28" s="1"/>
    </row>
    <row r="29" spans="2:11" s="4" customFormat="1" ht="20.100000000000001" customHeight="1">
      <c r="B29" s="6"/>
      <c r="C29" s="2"/>
      <c r="D29" s="1"/>
      <c r="E29" s="2"/>
      <c r="F29" s="2"/>
      <c r="G29" s="2"/>
      <c r="H29" s="2"/>
      <c r="I29" s="3"/>
      <c r="J29" s="1"/>
      <c r="K29" s="1"/>
    </row>
    <row r="30" spans="2:11" s="4" customFormat="1" ht="20.100000000000001" customHeight="1">
      <c r="B30" s="6"/>
      <c r="C30" s="2"/>
      <c r="D30" s="1"/>
      <c r="E30" s="2"/>
      <c r="F30" s="2"/>
      <c r="G30" s="2"/>
      <c r="H30" s="2"/>
      <c r="I30" s="3"/>
      <c r="J30" s="1"/>
      <c r="K30" s="1"/>
    </row>
    <row r="31" spans="2:11" s="4" customFormat="1" ht="20.100000000000001" customHeight="1">
      <c r="B31" s="6"/>
      <c r="C31" s="2"/>
      <c r="D31" s="1"/>
      <c r="E31" s="2"/>
      <c r="F31" s="2"/>
      <c r="G31" s="2"/>
      <c r="H31" s="2"/>
      <c r="I31" s="3"/>
      <c r="J31" s="1"/>
      <c r="K31" s="1"/>
    </row>
    <row r="32" spans="2:11" s="4" customFormat="1" ht="20.100000000000001" customHeight="1">
      <c r="B32" s="6"/>
      <c r="C32" s="2"/>
      <c r="D32" s="1"/>
      <c r="E32" s="2"/>
      <c r="F32" s="2"/>
      <c r="G32" s="2"/>
      <c r="H32" s="2"/>
      <c r="I32" s="3"/>
      <c r="J32" s="1"/>
      <c r="K32" s="1"/>
    </row>
    <row r="33" spans="2:11" s="4" customFormat="1" ht="20.100000000000001" customHeight="1">
      <c r="B33" s="6"/>
      <c r="C33" s="2"/>
      <c r="D33" s="1"/>
      <c r="E33" s="2"/>
      <c r="F33" s="2"/>
      <c r="G33" s="2"/>
      <c r="H33" s="2"/>
      <c r="I33" s="3"/>
      <c r="J33" s="1"/>
      <c r="K33" s="1"/>
    </row>
    <row r="34" spans="2:11" s="4" customFormat="1" ht="20.100000000000001" customHeight="1">
      <c r="B34" s="6"/>
      <c r="C34" s="2"/>
      <c r="D34" s="1"/>
      <c r="E34" s="2"/>
      <c r="F34" s="2"/>
      <c r="G34" s="2"/>
      <c r="H34" s="2"/>
      <c r="I34" s="3"/>
      <c r="J34" s="1"/>
      <c r="K34" s="1"/>
    </row>
    <row r="35" spans="2:11" s="4" customFormat="1" ht="20.100000000000001" customHeight="1">
      <c r="B35" s="6"/>
      <c r="C35" s="2"/>
      <c r="D35" s="1"/>
      <c r="E35" s="2"/>
      <c r="F35" s="2"/>
      <c r="G35" s="2"/>
      <c r="H35" s="2"/>
      <c r="I35" s="3"/>
      <c r="J35" s="1"/>
      <c r="K35" s="1"/>
    </row>
    <row r="36" spans="2:11" s="4" customFormat="1" ht="20.100000000000001" customHeight="1">
      <c r="B36" s="6"/>
      <c r="C36" s="2"/>
      <c r="D36" s="1"/>
      <c r="E36" s="2"/>
      <c r="F36" s="2"/>
      <c r="G36" s="2"/>
      <c r="H36" s="2"/>
      <c r="I36" s="3"/>
      <c r="J36" s="1"/>
      <c r="K36" s="1"/>
    </row>
    <row r="37" spans="2:11" s="4" customFormat="1" ht="20.100000000000001" customHeight="1">
      <c r="B37" s="6"/>
      <c r="C37" s="2"/>
      <c r="D37" s="1"/>
      <c r="E37" s="2"/>
      <c r="F37" s="2"/>
      <c r="G37" s="2"/>
      <c r="H37" s="2"/>
      <c r="I37" s="3"/>
      <c r="J37" s="1"/>
      <c r="K37" s="1"/>
    </row>
    <row r="38" spans="2:11" s="4" customFormat="1" ht="20.100000000000001" customHeight="1">
      <c r="B38" s="6"/>
      <c r="C38" s="2"/>
      <c r="D38" s="1"/>
      <c r="E38" s="2"/>
      <c r="F38" s="2"/>
      <c r="G38" s="2"/>
      <c r="H38" s="2"/>
      <c r="I38" s="3"/>
      <c r="J38" s="1"/>
      <c r="K38" s="1"/>
    </row>
    <row r="39" spans="2:11" s="4" customFormat="1" ht="20.100000000000001" customHeight="1">
      <c r="B39" s="6"/>
      <c r="C39" s="2"/>
      <c r="D39" s="1"/>
      <c r="E39" s="2"/>
      <c r="F39" s="2"/>
      <c r="G39" s="2"/>
      <c r="H39" s="2"/>
      <c r="I39" s="3"/>
      <c r="J39" s="1"/>
      <c r="K39" s="1"/>
    </row>
  </sheetData>
  <mergeCells count="13">
    <mergeCell ref="H1:I1"/>
    <mergeCell ref="C9:D10"/>
    <mergeCell ref="C11:D11"/>
    <mergeCell ref="B12:E12"/>
    <mergeCell ref="E9:E10"/>
    <mergeCell ref="F9:H10"/>
    <mergeCell ref="F11:H11"/>
    <mergeCell ref="F12:H12"/>
    <mergeCell ref="A2:I2"/>
    <mergeCell ref="A8:I8"/>
    <mergeCell ref="A9:A10"/>
    <mergeCell ref="B9:B10"/>
    <mergeCell ref="I9:I10"/>
  </mergeCells>
  <pageMargins left="0.25" right="0.25" top="0.75" bottom="0.75" header="0.3" footer="0.3"/>
  <pageSetup paperSize="9" scale="91" orientation="landscape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9C62-B70E-43A8-B1EB-46390490C53E}">
  <sheetPr codeName="Sheet4"/>
  <dimension ref="A1:J41"/>
  <sheetViews>
    <sheetView view="pageBreakPreview" zoomScaleNormal="100" zoomScaleSheetLayoutView="100" workbookViewId="0">
      <selection activeCell="E22" sqref="E22"/>
    </sheetView>
  </sheetViews>
  <sheetFormatPr defaultRowHeight="21.75"/>
  <cols>
    <col min="1" max="1" width="12.140625" style="139" customWidth="1"/>
    <col min="2" max="2" width="40.7109375" style="139" customWidth="1"/>
    <col min="3" max="3" width="10.7109375" style="139" customWidth="1"/>
    <col min="4" max="4" width="9.7109375" style="139" customWidth="1"/>
    <col min="5" max="6" width="6.7109375" style="139" customWidth="1"/>
    <col min="7" max="8" width="15.7109375" style="139" customWidth="1"/>
    <col min="9" max="9" width="37.7109375" style="139" customWidth="1"/>
    <col min="10" max="256" width="9.28515625" style="139"/>
    <col min="257" max="257" width="10.7109375" style="139" customWidth="1"/>
    <col min="258" max="258" width="40.7109375" style="139" customWidth="1"/>
    <col min="259" max="259" width="10.7109375" style="139" customWidth="1"/>
    <col min="260" max="260" width="9.7109375" style="139" customWidth="1"/>
    <col min="261" max="262" width="6.7109375" style="139" customWidth="1"/>
    <col min="263" max="264" width="15.7109375" style="139" customWidth="1"/>
    <col min="265" max="265" width="37.7109375" style="139" customWidth="1"/>
    <col min="266" max="512" width="9.28515625" style="139"/>
    <col min="513" max="513" width="10.7109375" style="139" customWidth="1"/>
    <col min="514" max="514" width="40.7109375" style="139" customWidth="1"/>
    <col min="515" max="515" width="10.7109375" style="139" customWidth="1"/>
    <col min="516" max="516" width="9.7109375" style="139" customWidth="1"/>
    <col min="517" max="518" width="6.7109375" style="139" customWidth="1"/>
    <col min="519" max="520" width="15.7109375" style="139" customWidth="1"/>
    <col min="521" max="521" width="37.7109375" style="139" customWidth="1"/>
    <col min="522" max="768" width="9.28515625" style="139"/>
    <col min="769" max="769" width="10.7109375" style="139" customWidth="1"/>
    <col min="770" max="770" width="40.7109375" style="139" customWidth="1"/>
    <col min="771" max="771" width="10.7109375" style="139" customWidth="1"/>
    <col min="772" max="772" width="9.7109375" style="139" customWidth="1"/>
    <col min="773" max="774" width="6.7109375" style="139" customWidth="1"/>
    <col min="775" max="776" width="15.7109375" style="139" customWidth="1"/>
    <col min="777" max="777" width="37.7109375" style="139" customWidth="1"/>
    <col min="778" max="1024" width="9.28515625" style="139"/>
    <col min="1025" max="1025" width="10.7109375" style="139" customWidth="1"/>
    <col min="1026" max="1026" width="40.7109375" style="139" customWidth="1"/>
    <col min="1027" max="1027" width="10.7109375" style="139" customWidth="1"/>
    <col min="1028" max="1028" width="9.7109375" style="139" customWidth="1"/>
    <col min="1029" max="1030" width="6.7109375" style="139" customWidth="1"/>
    <col min="1031" max="1032" width="15.7109375" style="139" customWidth="1"/>
    <col min="1033" max="1033" width="37.7109375" style="139" customWidth="1"/>
    <col min="1034" max="1280" width="9.28515625" style="139"/>
    <col min="1281" max="1281" width="10.7109375" style="139" customWidth="1"/>
    <col min="1282" max="1282" width="40.7109375" style="139" customWidth="1"/>
    <col min="1283" max="1283" width="10.7109375" style="139" customWidth="1"/>
    <col min="1284" max="1284" width="9.7109375" style="139" customWidth="1"/>
    <col min="1285" max="1286" width="6.7109375" style="139" customWidth="1"/>
    <col min="1287" max="1288" width="15.7109375" style="139" customWidth="1"/>
    <col min="1289" max="1289" width="37.7109375" style="139" customWidth="1"/>
    <col min="1290" max="1536" width="9.28515625" style="139"/>
    <col min="1537" max="1537" width="10.7109375" style="139" customWidth="1"/>
    <col min="1538" max="1538" width="40.7109375" style="139" customWidth="1"/>
    <col min="1539" max="1539" width="10.7109375" style="139" customWidth="1"/>
    <col min="1540" max="1540" width="9.7109375" style="139" customWidth="1"/>
    <col min="1541" max="1542" width="6.7109375" style="139" customWidth="1"/>
    <col min="1543" max="1544" width="15.7109375" style="139" customWidth="1"/>
    <col min="1545" max="1545" width="37.7109375" style="139" customWidth="1"/>
    <col min="1546" max="1792" width="9.28515625" style="139"/>
    <col min="1793" max="1793" width="10.7109375" style="139" customWidth="1"/>
    <col min="1794" max="1794" width="40.7109375" style="139" customWidth="1"/>
    <col min="1795" max="1795" width="10.7109375" style="139" customWidth="1"/>
    <col min="1796" max="1796" width="9.7109375" style="139" customWidth="1"/>
    <col min="1797" max="1798" width="6.7109375" style="139" customWidth="1"/>
    <col min="1799" max="1800" width="15.7109375" style="139" customWidth="1"/>
    <col min="1801" max="1801" width="37.7109375" style="139" customWidth="1"/>
    <col min="1802" max="2048" width="9.28515625" style="139"/>
    <col min="2049" max="2049" width="10.7109375" style="139" customWidth="1"/>
    <col min="2050" max="2050" width="40.7109375" style="139" customWidth="1"/>
    <col min="2051" max="2051" width="10.7109375" style="139" customWidth="1"/>
    <col min="2052" max="2052" width="9.7109375" style="139" customWidth="1"/>
    <col min="2053" max="2054" width="6.7109375" style="139" customWidth="1"/>
    <col min="2055" max="2056" width="15.7109375" style="139" customWidth="1"/>
    <col min="2057" max="2057" width="37.7109375" style="139" customWidth="1"/>
    <col min="2058" max="2304" width="9.28515625" style="139"/>
    <col min="2305" max="2305" width="10.7109375" style="139" customWidth="1"/>
    <col min="2306" max="2306" width="40.7109375" style="139" customWidth="1"/>
    <col min="2307" max="2307" width="10.7109375" style="139" customWidth="1"/>
    <col min="2308" max="2308" width="9.7109375" style="139" customWidth="1"/>
    <col min="2309" max="2310" width="6.7109375" style="139" customWidth="1"/>
    <col min="2311" max="2312" width="15.7109375" style="139" customWidth="1"/>
    <col min="2313" max="2313" width="37.7109375" style="139" customWidth="1"/>
    <col min="2314" max="2560" width="9.28515625" style="139"/>
    <col min="2561" max="2561" width="10.7109375" style="139" customWidth="1"/>
    <col min="2562" max="2562" width="40.7109375" style="139" customWidth="1"/>
    <col min="2563" max="2563" width="10.7109375" style="139" customWidth="1"/>
    <col min="2564" max="2564" width="9.7109375" style="139" customWidth="1"/>
    <col min="2565" max="2566" width="6.7109375" style="139" customWidth="1"/>
    <col min="2567" max="2568" width="15.7109375" style="139" customWidth="1"/>
    <col min="2569" max="2569" width="37.7109375" style="139" customWidth="1"/>
    <col min="2570" max="2816" width="9.28515625" style="139"/>
    <col min="2817" max="2817" width="10.7109375" style="139" customWidth="1"/>
    <col min="2818" max="2818" width="40.7109375" style="139" customWidth="1"/>
    <col min="2819" max="2819" width="10.7109375" style="139" customWidth="1"/>
    <col min="2820" max="2820" width="9.7109375" style="139" customWidth="1"/>
    <col min="2821" max="2822" width="6.7109375" style="139" customWidth="1"/>
    <col min="2823" max="2824" width="15.7109375" style="139" customWidth="1"/>
    <col min="2825" max="2825" width="37.7109375" style="139" customWidth="1"/>
    <col min="2826" max="3072" width="9.28515625" style="139"/>
    <col min="3073" max="3073" width="10.7109375" style="139" customWidth="1"/>
    <col min="3074" max="3074" width="40.7109375" style="139" customWidth="1"/>
    <col min="3075" max="3075" width="10.7109375" style="139" customWidth="1"/>
    <col min="3076" max="3076" width="9.7109375" style="139" customWidth="1"/>
    <col min="3077" max="3078" width="6.7109375" style="139" customWidth="1"/>
    <col min="3079" max="3080" width="15.7109375" style="139" customWidth="1"/>
    <col min="3081" max="3081" width="37.7109375" style="139" customWidth="1"/>
    <col min="3082" max="3328" width="9.28515625" style="139"/>
    <col min="3329" max="3329" width="10.7109375" style="139" customWidth="1"/>
    <col min="3330" max="3330" width="40.7109375" style="139" customWidth="1"/>
    <col min="3331" max="3331" width="10.7109375" style="139" customWidth="1"/>
    <col min="3332" max="3332" width="9.7109375" style="139" customWidth="1"/>
    <col min="3333" max="3334" width="6.7109375" style="139" customWidth="1"/>
    <col min="3335" max="3336" width="15.7109375" style="139" customWidth="1"/>
    <col min="3337" max="3337" width="37.7109375" style="139" customWidth="1"/>
    <col min="3338" max="3584" width="9.28515625" style="139"/>
    <col min="3585" max="3585" width="10.7109375" style="139" customWidth="1"/>
    <col min="3586" max="3586" width="40.7109375" style="139" customWidth="1"/>
    <col min="3587" max="3587" width="10.7109375" style="139" customWidth="1"/>
    <col min="3588" max="3588" width="9.7109375" style="139" customWidth="1"/>
    <col min="3589" max="3590" width="6.7109375" style="139" customWidth="1"/>
    <col min="3591" max="3592" width="15.7109375" style="139" customWidth="1"/>
    <col min="3593" max="3593" width="37.7109375" style="139" customWidth="1"/>
    <col min="3594" max="3840" width="9.28515625" style="139"/>
    <col min="3841" max="3841" width="10.7109375" style="139" customWidth="1"/>
    <col min="3842" max="3842" width="40.7109375" style="139" customWidth="1"/>
    <col min="3843" max="3843" width="10.7109375" style="139" customWidth="1"/>
    <col min="3844" max="3844" width="9.7109375" style="139" customWidth="1"/>
    <col min="3845" max="3846" width="6.7109375" style="139" customWidth="1"/>
    <col min="3847" max="3848" width="15.7109375" style="139" customWidth="1"/>
    <col min="3849" max="3849" width="37.7109375" style="139" customWidth="1"/>
    <col min="3850" max="4096" width="9.28515625" style="139"/>
    <col min="4097" max="4097" width="10.7109375" style="139" customWidth="1"/>
    <col min="4098" max="4098" width="40.7109375" style="139" customWidth="1"/>
    <col min="4099" max="4099" width="10.7109375" style="139" customWidth="1"/>
    <col min="4100" max="4100" width="9.7109375" style="139" customWidth="1"/>
    <col min="4101" max="4102" width="6.7109375" style="139" customWidth="1"/>
    <col min="4103" max="4104" width="15.7109375" style="139" customWidth="1"/>
    <col min="4105" max="4105" width="37.7109375" style="139" customWidth="1"/>
    <col min="4106" max="4352" width="9.28515625" style="139"/>
    <col min="4353" max="4353" width="10.7109375" style="139" customWidth="1"/>
    <col min="4354" max="4354" width="40.7109375" style="139" customWidth="1"/>
    <col min="4355" max="4355" width="10.7109375" style="139" customWidth="1"/>
    <col min="4356" max="4356" width="9.7109375" style="139" customWidth="1"/>
    <col min="4357" max="4358" width="6.7109375" style="139" customWidth="1"/>
    <col min="4359" max="4360" width="15.7109375" style="139" customWidth="1"/>
    <col min="4361" max="4361" width="37.7109375" style="139" customWidth="1"/>
    <col min="4362" max="4608" width="9.28515625" style="139"/>
    <col min="4609" max="4609" width="10.7109375" style="139" customWidth="1"/>
    <col min="4610" max="4610" width="40.7109375" style="139" customWidth="1"/>
    <col min="4611" max="4611" width="10.7109375" style="139" customWidth="1"/>
    <col min="4612" max="4612" width="9.7109375" style="139" customWidth="1"/>
    <col min="4613" max="4614" width="6.7109375" style="139" customWidth="1"/>
    <col min="4615" max="4616" width="15.7109375" style="139" customWidth="1"/>
    <col min="4617" max="4617" width="37.7109375" style="139" customWidth="1"/>
    <col min="4618" max="4864" width="9.28515625" style="139"/>
    <col min="4865" max="4865" width="10.7109375" style="139" customWidth="1"/>
    <col min="4866" max="4866" width="40.7109375" style="139" customWidth="1"/>
    <col min="4867" max="4867" width="10.7109375" style="139" customWidth="1"/>
    <col min="4868" max="4868" width="9.7109375" style="139" customWidth="1"/>
    <col min="4869" max="4870" width="6.7109375" style="139" customWidth="1"/>
    <col min="4871" max="4872" width="15.7109375" style="139" customWidth="1"/>
    <col min="4873" max="4873" width="37.7109375" style="139" customWidth="1"/>
    <col min="4874" max="5120" width="9.28515625" style="139"/>
    <col min="5121" max="5121" width="10.7109375" style="139" customWidth="1"/>
    <col min="5122" max="5122" width="40.7109375" style="139" customWidth="1"/>
    <col min="5123" max="5123" width="10.7109375" style="139" customWidth="1"/>
    <col min="5124" max="5124" width="9.7109375" style="139" customWidth="1"/>
    <col min="5125" max="5126" width="6.7109375" style="139" customWidth="1"/>
    <col min="5127" max="5128" width="15.7109375" style="139" customWidth="1"/>
    <col min="5129" max="5129" width="37.7109375" style="139" customWidth="1"/>
    <col min="5130" max="5376" width="9.28515625" style="139"/>
    <col min="5377" max="5377" width="10.7109375" style="139" customWidth="1"/>
    <col min="5378" max="5378" width="40.7109375" style="139" customWidth="1"/>
    <col min="5379" max="5379" width="10.7109375" style="139" customWidth="1"/>
    <col min="5380" max="5380" width="9.7109375" style="139" customWidth="1"/>
    <col min="5381" max="5382" width="6.7109375" style="139" customWidth="1"/>
    <col min="5383" max="5384" width="15.7109375" style="139" customWidth="1"/>
    <col min="5385" max="5385" width="37.7109375" style="139" customWidth="1"/>
    <col min="5386" max="5632" width="9.28515625" style="139"/>
    <col min="5633" max="5633" width="10.7109375" style="139" customWidth="1"/>
    <col min="5634" max="5634" width="40.7109375" style="139" customWidth="1"/>
    <col min="5635" max="5635" width="10.7109375" style="139" customWidth="1"/>
    <col min="5636" max="5636" width="9.7109375" style="139" customWidth="1"/>
    <col min="5637" max="5638" width="6.7109375" style="139" customWidth="1"/>
    <col min="5639" max="5640" width="15.7109375" style="139" customWidth="1"/>
    <col min="5641" max="5641" width="37.7109375" style="139" customWidth="1"/>
    <col min="5642" max="5888" width="9.28515625" style="139"/>
    <col min="5889" max="5889" width="10.7109375" style="139" customWidth="1"/>
    <col min="5890" max="5890" width="40.7109375" style="139" customWidth="1"/>
    <col min="5891" max="5891" width="10.7109375" style="139" customWidth="1"/>
    <col min="5892" max="5892" width="9.7109375" style="139" customWidth="1"/>
    <col min="5893" max="5894" width="6.7109375" style="139" customWidth="1"/>
    <col min="5895" max="5896" width="15.7109375" style="139" customWidth="1"/>
    <col min="5897" max="5897" width="37.7109375" style="139" customWidth="1"/>
    <col min="5898" max="6144" width="9.28515625" style="139"/>
    <col min="6145" max="6145" width="10.7109375" style="139" customWidth="1"/>
    <col min="6146" max="6146" width="40.7109375" style="139" customWidth="1"/>
    <col min="6147" max="6147" width="10.7109375" style="139" customWidth="1"/>
    <col min="6148" max="6148" width="9.7109375" style="139" customWidth="1"/>
    <col min="6149" max="6150" width="6.7109375" style="139" customWidth="1"/>
    <col min="6151" max="6152" width="15.7109375" style="139" customWidth="1"/>
    <col min="6153" max="6153" width="37.7109375" style="139" customWidth="1"/>
    <col min="6154" max="6400" width="9.28515625" style="139"/>
    <col min="6401" max="6401" width="10.7109375" style="139" customWidth="1"/>
    <col min="6402" max="6402" width="40.7109375" style="139" customWidth="1"/>
    <col min="6403" max="6403" width="10.7109375" style="139" customWidth="1"/>
    <col min="6404" max="6404" width="9.7109375" style="139" customWidth="1"/>
    <col min="6405" max="6406" width="6.7109375" style="139" customWidth="1"/>
    <col min="6407" max="6408" width="15.7109375" style="139" customWidth="1"/>
    <col min="6409" max="6409" width="37.7109375" style="139" customWidth="1"/>
    <col min="6410" max="6656" width="9.28515625" style="139"/>
    <col min="6657" max="6657" width="10.7109375" style="139" customWidth="1"/>
    <col min="6658" max="6658" width="40.7109375" style="139" customWidth="1"/>
    <col min="6659" max="6659" width="10.7109375" style="139" customWidth="1"/>
    <col min="6660" max="6660" width="9.7109375" style="139" customWidth="1"/>
    <col min="6661" max="6662" width="6.7109375" style="139" customWidth="1"/>
    <col min="6663" max="6664" width="15.7109375" style="139" customWidth="1"/>
    <col min="6665" max="6665" width="37.7109375" style="139" customWidth="1"/>
    <col min="6666" max="6912" width="9.28515625" style="139"/>
    <col min="6913" max="6913" width="10.7109375" style="139" customWidth="1"/>
    <col min="6914" max="6914" width="40.7109375" style="139" customWidth="1"/>
    <col min="6915" max="6915" width="10.7109375" style="139" customWidth="1"/>
    <col min="6916" max="6916" width="9.7109375" style="139" customWidth="1"/>
    <col min="6917" max="6918" width="6.7109375" style="139" customWidth="1"/>
    <col min="6919" max="6920" width="15.7109375" style="139" customWidth="1"/>
    <col min="6921" max="6921" width="37.7109375" style="139" customWidth="1"/>
    <col min="6922" max="7168" width="9.28515625" style="139"/>
    <col min="7169" max="7169" width="10.7109375" style="139" customWidth="1"/>
    <col min="7170" max="7170" width="40.7109375" style="139" customWidth="1"/>
    <col min="7171" max="7171" width="10.7109375" style="139" customWidth="1"/>
    <col min="7172" max="7172" width="9.7109375" style="139" customWidth="1"/>
    <col min="7173" max="7174" width="6.7109375" style="139" customWidth="1"/>
    <col min="7175" max="7176" width="15.7109375" style="139" customWidth="1"/>
    <col min="7177" max="7177" width="37.7109375" style="139" customWidth="1"/>
    <col min="7178" max="7424" width="9.28515625" style="139"/>
    <col min="7425" max="7425" width="10.7109375" style="139" customWidth="1"/>
    <col min="7426" max="7426" width="40.7109375" style="139" customWidth="1"/>
    <col min="7427" max="7427" width="10.7109375" style="139" customWidth="1"/>
    <col min="7428" max="7428" width="9.7109375" style="139" customWidth="1"/>
    <col min="7429" max="7430" width="6.7109375" style="139" customWidth="1"/>
    <col min="7431" max="7432" width="15.7109375" style="139" customWidth="1"/>
    <col min="7433" max="7433" width="37.7109375" style="139" customWidth="1"/>
    <col min="7434" max="7680" width="9.28515625" style="139"/>
    <col min="7681" max="7681" width="10.7109375" style="139" customWidth="1"/>
    <col min="7682" max="7682" width="40.7109375" style="139" customWidth="1"/>
    <col min="7683" max="7683" width="10.7109375" style="139" customWidth="1"/>
    <col min="7684" max="7684" width="9.7109375" style="139" customWidth="1"/>
    <col min="7685" max="7686" width="6.7109375" style="139" customWidth="1"/>
    <col min="7687" max="7688" width="15.7109375" style="139" customWidth="1"/>
    <col min="7689" max="7689" width="37.7109375" style="139" customWidth="1"/>
    <col min="7690" max="7936" width="9.28515625" style="139"/>
    <col min="7937" max="7937" width="10.7109375" style="139" customWidth="1"/>
    <col min="7938" max="7938" width="40.7109375" style="139" customWidth="1"/>
    <col min="7939" max="7939" width="10.7109375" style="139" customWidth="1"/>
    <col min="7940" max="7940" width="9.7109375" style="139" customWidth="1"/>
    <col min="7941" max="7942" width="6.7109375" style="139" customWidth="1"/>
    <col min="7943" max="7944" width="15.7109375" style="139" customWidth="1"/>
    <col min="7945" max="7945" width="37.7109375" style="139" customWidth="1"/>
    <col min="7946" max="8192" width="9.28515625" style="139"/>
    <col min="8193" max="8193" width="10.7109375" style="139" customWidth="1"/>
    <col min="8194" max="8194" width="40.7109375" style="139" customWidth="1"/>
    <col min="8195" max="8195" width="10.7109375" style="139" customWidth="1"/>
    <col min="8196" max="8196" width="9.7109375" style="139" customWidth="1"/>
    <col min="8197" max="8198" width="6.7109375" style="139" customWidth="1"/>
    <col min="8199" max="8200" width="15.7109375" style="139" customWidth="1"/>
    <col min="8201" max="8201" width="37.7109375" style="139" customWidth="1"/>
    <col min="8202" max="8448" width="9.28515625" style="139"/>
    <col min="8449" max="8449" width="10.7109375" style="139" customWidth="1"/>
    <col min="8450" max="8450" width="40.7109375" style="139" customWidth="1"/>
    <col min="8451" max="8451" width="10.7109375" style="139" customWidth="1"/>
    <col min="8452" max="8452" width="9.7109375" style="139" customWidth="1"/>
    <col min="8453" max="8454" width="6.7109375" style="139" customWidth="1"/>
    <col min="8455" max="8456" width="15.7109375" style="139" customWidth="1"/>
    <col min="8457" max="8457" width="37.7109375" style="139" customWidth="1"/>
    <col min="8458" max="8704" width="9.28515625" style="139"/>
    <col min="8705" max="8705" width="10.7109375" style="139" customWidth="1"/>
    <col min="8706" max="8706" width="40.7109375" style="139" customWidth="1"/>
    <col min="8707" max="8707" width="10.7109375" style="139" customWidth="1"/>
    <col min="8708" max="8708" width="9.7109375" style="139" customWidth="1"/>
    <col min="8709" max="8710" width="6.7109375" style="139" customWidth="1"/>
    <col min="8711" max="8712" width="15.7109375" style="139" customWidth="1"/>
    <col min="8713" max="8713" width="37.7109375" style="139" customWidth="1"/>
    <col min="8714" max="8960" width="9.28515625" style="139"/>
    <col min="8961" max="8961" width="10.7109375" style="139" customWidth="1"/>
    <col min="8962" max="8962" width="40.7109375" style="139" customWidth="1"/>
    <col min="8963" max="8963" width="10.7109375" style="139" customWidth="1"/>
    <col min="8964" max="8964" width="9.7109375" style="139" customWidth="1"/>
    <col min="8965" max="8966" width="6.7109375" style="139" customWidth="1"/>
    <col min="8967" max="8968" width="15.7109375" style="139" customWidth="1"/>
    <col min="8969" max="8969" width="37.7109375" style="139" customWidth="1"/>
    <col min="8970" max="9216" width="9.28515625" style="139"/>
    <col min="9217" max="9217" width="10.7109375" style="139" customWidth="1"/>
    <col min="9218" max="9218" width="40.7109375" style="139" customWidth="1"/>
    <col min="9219" max="9219" width="10.7109375" style="139" customWidth="1"/>
    <col min="9220" max="9220" width="9.7109375" style="139" customWidth="1"/>
    <col min="9221" max="9222" width="6.7109375" style="139" customWidth="1"/>
    <col min="9223" max="9224" width="15.7109375" style="139" customWidth="1"/>
    <col min="9225" max="9225" width="37.7109375" style="139" customWidth="1"/>
    <col min="9226" max="9472" width="9.28515625" style="139"/>
    <col min="9473" max="9473" width="10.7109375" style="139" customWidth="1"/>
    <col min="9474" max="9474" width="40.7109375" style="139" customWidth="1"/>
    <col min="9475" max="9475" width="10.7109375" style="139" customWidth="1"/>
    <col min="9476" max="9476" width="9.7109375" style="139" customWidth="1"/>
    <col min="9477" max="9478" width="6.7109375" style="139" customWidth="1"/>
    <col min="9479" max="9480" width="15.7109375" style="139" customWidth="1"/>
    <col min="9481" max="9481" width="37.7109375" style="139" customWidth="1"/>
    <col min="9482" max="9728" width="9.28515625" style="139"/>
    <col min="9729" max="9729" width="10.7109375" style="139" customWidth="1"/>
    <col min="9730" max="9730" width="40.7109375" style="139" customWidth="1"/>
    <col min="9731" max="9731" width="10.7109375" style="139" customWidth="1"/>
    <col min="9732" max="9732" width="9.7109375" style="139" customWidth="1"/>
    <col min="9733" max="9734" width="6.7109375" style="139" customWidth="1"/>
    <col min="9735" max="9736" width="15.7109375" style="139" customWidth="1"/>
    <col min="9737" max="9737" width="37.7109375" style="139" customWidth="1"/>
    <col min="9738" max="9984" width="9.28515625" style="139"/>
    <col min="9985" max="9985" width="10.7109375" style="139" customWidth="1"/>
    <col min="9986" max="9986" width="40.7109375" style="139" customWidth="1"/>
    <col min="9987" max="9987" width="10.7109375" style="139" customWidth="1"/>
    <col min="9988" max="9988" width="9.7109375" style="139" customWidth="1"/>
    <col min="9989" max="9990" width="6.7109375" style="139" customWidth="1"/>
    <col min="9991" max="9992" width="15.7109375" style="139" customWidth="1"/>
    <col min="9993" max="9993" width="37.7109375" style="139" customWidth="1"/>
    <col min="9994" max="10240" width="9.28515625" style="139"/>
    <col min="10241" max="10241" width="10.7109375" style="139" customWidth="1"/>
    <col min="10242" max="10242" width="40.7109375" style="139" customWidth="1"/>
    <col min="10243" max="10243" width="10.7109375" style="139" customWidth="1"/>
    <col min="10244" max="10244" width="9.7109375" style="139" customWidth="1"/>
    <col min="10245" max="10246" width="6.7109375" style="139" customWidth="1"/>
    <col min="10247" max="10248" width="15.7109375" style="139" customWidth="1"/>
    <col min="10249" max="10249" width="37.7109375" style="139" customWidth="1"/>
    <col min="10250" max="10496" width="9.28515625" style="139"/>
    <col min="10497" max="10497" width="10.7109375" style="139" customWidth="1"/>
    <col min="10498" max="10498" width="40.7109375" style="139" customWidth="1"/>
    <col min="10499" max="10499" width="10.7109375" style="139" customWidth="1"/>
    <col min="10500" max="10500" width="9.7109375" style="139" customWidth="1"/>
    <col min="10501" max="10502" width="6.7109375" style="139" customWidth="1"/>
    <col min="10503" max="10504" width="15.7109375" style="139" customWidth="1"/>
    <col min="10505" max="10505" width="37.7109375" style="139" customWidth="1"/>
    <col min="10506" max="10752" width="9.28515625" style="139"/>
    <col min="10753" max="10753" width="10.7109375" style="139" customWidth="1"/>
    <col min="10754" max="10754" width="40.7109375" style="139" customWidth="1"/>
    <col min="10755" max="10755" width="10.7109375" style="139" customWidth="1"/>
    <col min="10756" max="10756" width="9.7109375" style="139" customWidth="1"/>
    <col min="10757" max="10758" width="6.7109375" style="139" customWidth="1"/>
    <col min="10759" max="10760" width="15.7109375" style="139" customWidth="1"/>
    <col min="10761" max="10761" width="37.7109375" style="139" customWidth="1"/>
    <col min="10762" max="11008" width="9.28515625" style="139"/>
    <col min="11009" max="11009" width="10.7109375" style="139" customWidth="1"/>
    <col min="11010" max="11010" width="40.7109375" style="139" customWidth="1"/>
    <col min="11011" max="11011" width="10.7109375" style="139" customWidth="1"/>
    <col min="11012" max="11012" width="9.7109375" style="139" customWidth="1"/>
    <col min="11013" max="11014" width="6.7109375" style="139" customWidth="1"/>
    <col min="11015" max="11016" width="15.7109375" style="139" customWidth="1"/>
    <col min="11017" max="11017" width="37.7109375" style="139" customWidth="1"/>
    <col min="11018" max="11264" width="9.28515625" style="139"/>
    <col min="11265" max="11265" width="10.7109375" style="139" customWidth="1"/>
    <col min="11266" max="11266" width="40.7109375" style="139" customWidth="1"/>
    <col min="11267" max="11267" width="10.7109375" style="139" customWidth="1"/>
    <col min="11268" max="11268" width="9.7109375" style="139" customWidth="1"/>
    <col min="11269" max="11270" width="6.7109375" style="139" customWidth="1"/>
    <col min="11271" max="11272" width="15.7109375" style="139" customWidth="1"/>
    <col min="11273" max="11273" width="37.7109375" style="139" customWidth="1"/>
    <col min="11274" max="11520" width="9.28515625" style="139"/>
    <col min="11521" max="11521" width="10.7109375" style="139" customWidth="1"/>
    <col min="11522" max="11522" width="40.7109375" style="139" customWidth="1"/>
    <col min="11523" max="11523" width="10.7109375" style="139" customWidth="1"/>
    <col min="11524" max="11524" width="9.7109375" style="139" customWidth="1"/>
    <col min="11525" max="11526" width="6.7109375" style="139" customWidth="1"/>
    <col min="11527" max="11528" width="15.7109375" style="139" customWidth="1"/>
    <col min="11529" max="11529" width="37.7109375" style="139" customWidth="1"/>
    <col min="11530" max="11776" width="9.28515625" style="139"/>
    <col min="11777" max="11777" width="10.7109375" style="139" customWidth="1"/>
    <col min="11778" max="11778" width="40.7109375" style="139" customWidth="1"/>
    <col min="11779" max="11779" width="10.7109375" style="139" customWidth="1"/>
    <col min="11780" max="11780" width="9.7109375" style="139" customWidth="1"/>
    <col min="11781" max="11782" width="6.7109375" style="139" customWidth="1"/>
    <col min="11783" max="11784" width="15.7109375" style="139" customWidth="1"/>
    <col min="11785" max="11785" width="37.7109375" style="139" customWidth="1"/>
    <col min="11786" max="12032" width="9.28515625" style="139"/>
    <col min="12033" max="12033" width="10.7109375" style="139" customWidth="1"/>
    <col min="12034" max="12034" width="40.7109375" style="139" customWidth="1"/>
    <col min="12035" max="12035" width="10.7109375" style="139" customWidth="1"/>
    <col min="12036" max="12036" width="9.7109375" style="139" customWidth="1"/>
    <col min="12037" max="12038" width="6.7109375" style="139" customWidth="1"/>
    <col min="12039" max="12040" width="15.7109375" style="139" customWidth="1"/>
    <col min="12041" max="12041" width="37.7109375" style="139" customWidth="1"/>
    <col min="12042" max="12288" width="9.28515625" style="139"/>
    <col min="12289" max="12289" width="10.7109375" style="139" customWidth="1"/>
    <col min="12290" max="12290" width="40.7109375" style="139" customWidth="1"/>
    <col min="12291" max="12291" width="10.7109375" style="139" customWidth="1"/>
    <col min="12292" max="12292" width="9.7109375" style="139" customWidth="1"/>
    <col min="12293" max="12294" width="6.7109375" style="139" customWidth="1"/>
    <col min="12295" max="12296" width="15.7109375" style="139" customWidth="1"/>
    <col min="12297" max="12297" width="37.7109375" style="139" customWidth="1"/>
    <col min="12298" max="12544" width="9.28515625" style="139"/>
    <col min="12545" max="12545" width="10.7109375" style="139" customWidth="1"/>
    <col min="12546" max="12546" width="40.7109375" style="139" customWidth="1"/>
    <col min="12547" max="12547" width="10.7109375" style="139" customWidth="1"/>
    <col min="12548" max="12548" width="9.7109375" style="139" customWidth="1"/>
    <col min="12549" max="12550" width="6.7109375" style="139" customWidth="1"/>
    <col min="12551" max="12552" width="15.7109375" style="139" customWidth="1"/>
    <col min="12553" max="12553" width="37.7109375" style="139" customWidth="1"/>
    <col min="12554" max="12800" width="9.28515625" style="139"/>
    <col min="12801" max="12801" width="10.7109375" style="139" customWidth="1"/>
    <col min="12802" max="12802" width="40.7109375" style="139" customWidth="1"/>
    <col min="12803" max="12803" width="10.7109375" style="139" customWidth="1"/>
    <col min="12804" max="12804" width="9.7109375" style="139" customWidth="1"/>
    <col min="12805" max="12806" width="6.7109375" style="139" customWidth="1"/>
    <col min="12807" max="12808" width="15.7109375" style="139" customWidth="1"/>
    <col min="12809" max="12809" width="37.7109375" style="139" customWidth="1"/>
    <col min="12810" max="13056" width="9.28515625" style="139"/>
    <col min="13057" max="13057" width="10.7109375" style="139" customWidth="1"/>
    <col min="13058" max="13058" width="40.7109375" style="139" customWidth="1"/>
    <col min="13059" max="13059" width="10.7109375" style="139" customWidth="1"/>
    <col min="13060" max="13060" width="9.7109375" style="139" customWidth="1"/>
    <col min="13061" max="13062" width="6.7109375" style="139" customWidth="1"/>
    <col min="13063" max="13064" width="15.7109375" style="139" customWidth="1"/>
    <col min="13065" max="13065" width="37.7109375" style="139" customWidth="1"/>
    <col min="13066" max="13312" width="9.28515625" style="139"/>
    <col min="13313" max="13313" width="10.7109375" style="139" customWidth="1"/>
    <col min="13314" max="13314" width="40.7109375" style="139" customWidth="1"/>
    <col min="13315" max="13315" width="10.7109375" style="139" customWidth="1"/>
    <col min="13316" max="13316" width="9.7109375" style="139" customWidth="1"/>
    <col min="13317" max="13318" width="6.7109375" style="139" customWidth="1"/>
    <col min="13319" max="13320" width="15.7109375" style="139" customWidth="1"/>
    <col min="13321" max="13321" width="37.7109375" style="139" customWidth="1"/>
    <col min="13322" max="13568" width="9.28515625" style="139"/>
    <col min="13569" max="13569" width="10.7109375" style="139" customWidth="1"/>
    <col min="13570" max="13570" width="40.7109375" style="139" customWidth="1"/>
    <col min="13571" max="13571" width="10.7109375" style="139" customWidth="1"/>
    <col min="13572" max="13572" width="9.7109375" style="139" customWidth="1"/>
    <col min="13573" max="13574" width="6.7109375" style="139" customWidth="1"/>
    <col min="13575" max="13576" width="15.7109375" style="139" customWidth="1"/>
    <col min="13577" max="13577" width="37.7109375" style="139" customWidth="1"/>
    <col min="13578" max="13824" width="9.28515625" style="139"/>
    <col min="13825" max="13825" width="10.7109375" style="139" customWidth="1"/>
    <col min="13826" max="13826" width="40.7109375" style="139" customWidth="1"/>
    <col min="13827" max="13827" width="10.7109375" style="139" customWidth="1"/>
    <col min="13828" max="13828" width="9.7109375" style="139" customWidth="1"/>
    <col min="13829" max="13830" width="6.7109375" style="139" customWidth="1"/>
    <col min="13831" max="13832" width="15.7109375" style="139" customWidth="1"/>
    <col min="13833" max="13833" width="37.7109375" style="139" customWidth="1"/>
    <col min="13834" max="14080" width="9.28515625" style="139"/>
    <col min="14081" max="14081" width="10.7109375" style="139" customWidth="1"/>
    <col min="14082" max="14082" width="40.7109375" style="139" customWidth="1"/>
    <col min="14083" max="14083" width="10.7109375" style="139" customWidth="1"/>
    <col min="14084" max="14084" width="9.7109375" style="139" customWidth="1"/>
    <col min="14085" max="14086" width="6.7109375" style="139" customWidth="1"/>
    <col min="14087" max="14088" width="15.7109375" style="139" customWidth="1"/>
    <col min="14089" max="14089" width="37.7109375" style="139" customWidth="1"/>
    <col min="14090" max="14336" width="9.28515625" style="139"/>
    <col min="14337" max="14337" width="10.7109375" style="139" customWidth="1"/>
    <col min="14338" max="14338" width="40.7109375" style="139" customWidth="1"/>
    <col min="14339" max="14339" width="10.7109375" style="139" customWidth="1"/>
    <col min="14340" max="14340" width="9.7109375" style="139" customWidth="1"/>
    <col min="14341" max="14342" width="6.7109375" style="139" customWidth="1"/>
    <col min="14343" max="14344" width="15.7109375" style="139" customWidth="1"/>
    <col min="14345" max="14345" width="37.7109375" style="139" customWidth="1"/>
    <col min="14346" max="14592" width="9.28515625" style="139"/>
    <col min="14593" max="14593" width="10.7109375" style="139" customWidth="1"/>
    <col min="14594" max="14594" width="40.7109375" style="139" customWidth="1"/>
    <col min="14595" max="14595" width="10.7109375" style="139" customWidth="1"/>
    <col min="14596" max="14596" width="9.7109375" style="139" customWidth="1"/>
    <col min="14597" max="14598" width="6.7109375" style="139" customWidth="1"/>
    <col min="14599" max="14600" width="15.7109375" style="139" customWidth="1"/>
    <col min="14601" max="14601" width="37.7109375" style="139" customWidth="1"/>
    <col min="14602" max="14848" width="9.28515625" style="139"/>
    <col min="14849" max="14849" width="10.7109375" style="139" customWidth="1"/>
    <col min="14850" max="14850" width="40.7109375" style="139" customWidth="1"/>
    <col min="14851" max="14851" width="10.7109375" style="139" customWidth="1"/>
    <col min="14852" max="14852" width="9.7109375" style="139" customWidth="1"/>
    <col min="14853" max="14854" width="6.7109375" style="139" customWidth="1"/>
    <col min="14855" max="14856" width="15.7109375" style="139" customWidth="1"/>
    <col min="14857" max="14857" width="37.7109375" style="139" customWidth="1"/>
    <col min="14858" max="15104" width="9.28515625" style="139"/>
    <col min="15105" max="15105" width="10.7109375" style="139" customWidth="1"/>
    <col min="15106" max="15106" width="40.7109375" style="139" customWidth="1"/>
    <col min="15107" max="15107" width="10.7109375" style="139" customWidth="1"/>
    <col min="15108" max="15108" width="9.7109375" style="139" customWidth="1"/>
    <col min="15109" max="15110" width="6.7109375" style="139" customWidth="1"/>
    <col min="15111" max="15112" width="15.7109375" style="139" customWidth="1"/>
    <col min="15113" max="15113" width="37.7109375" style="139" customWidth="1"/>
    <col min="15114" max="15360" width="9.28515625" style="139"/>
    <col min="15361" max="15361" width="10.7109375" style="139" customWidth="1"/>
    <col min="15362" max="15362" width="40.7109375" style="139" customWidth="1"/>
    <col min="15363" max="15363" width="10.7109375" style="139" customWidth="1"/>
    <col min="15364" max="15364" width="9.7109375" style="139" customWidth="1"/>
    <col min="15365" max="15366" width="6.7109375" style="139" customWidth="1"/>
    <col min="15367" max="15368" width="15.7109375" style="139" customWidth="1"/>
    <col min="15369" max="15369" width="37.7109375" style="139" customWidth="1"/>
    <col min="15370" max="15616" width="9.28515625" style="139"/>
    <col min="15617" max="15617" width="10.7109375" style="139" customWidth="1"/>
    <col min="15618" max="15618" width="40.7109375" style="139" customWidth="1"/>
    <col min="15619" max="15619" width="10.7109375" style="139" customWidth="1"/>
    <col min="15620" max="15620" width="9.7109375" style="139" customWidth="1"/>
    <col min="15621" max="15622" width="6.7109375" style="139" customWidth="1"/>
    <col min="15623" max="15624" width="15.7109375" style="139" customWidth="1"/>
    <col min="15625" max="15625" width="37.7109375" style="139" customWidth="1"/>
    <col min="15626" max="15872" width="9.28515625" style="139"/>
    <col min="15873" max="15873" width="10.7109375" style="139" customWidth="1"/>
    <col min="15874" max="15874" width="40.7109375" style="139" customWidth="1"/>
    <col min="15875" max="15875" width="10.7109375" style="139" customWidth="1"/>
    <col min="15876" max="15876" width="9.7109375" style="139" customWidth="1"/>
    <col min="15877" max="15878" width="6.7109375" style="139" customWidth="1"/>
    <col min="15879" max="15880" width="15.7109375" style="139" customWidth="1"/>
    <col min="15881" max="15881" width="37.7109375" style="139" customWidth="1"/>
    <col min="15882" max="16128" width="9.28515625" style="139"/>
    <col min="16129" max="16129" width="10.7109375" style="139" customWidth="1"/>
    <col min="16130" max="16130" width="40.7109375" style="139" customWidth="1"/>
    <col min="16131" max="16131" width="10.7109375" style="139" customWidth="1"/>
    <col min="16132" max="16132" width="9.7109375" style="139" customWidth="1"/>
    <col min="16133" max="16134" width="6.7109375" style="139" customWidth="1"/>
    <col min="16135" max="16136" width="15.7109375" style="139" customWidth="1"/>
    <col min="16137" max="16137" width="37.7109375" style="139" customWidth="1"/>
    <col min="16138" max="16384" width="9.28515625" style="139"/>
  </cols>
  <sheetData>
    <row r="1" spans="1:9" ht="21.6" customHeight="1">
      <c r="I1" s="140" t="s">
        <v>104</v>
      </c>
    </row>
    <row r="2" spans="1:9" ht="24" customHeight="1">
      <c r="A2" s="141" t="s">
        <v>91</v>
      </c>
      <c r="B2" s="142"/>
      <c r="C2" s="142"/>
      <c r="D2" s="142"/>
      <c r="E2" s="142"/>
      <c r="F2" s="142"/>
      <c r="G2" s="142"/>
      <c r="H2" s="142"/>
    </row>
    <row r="3" spans="1:9" s="145" customFormat="1" ht="18" customHeight="1">
      <c r="A3" s="143" t="s">
        <v>106</v>
      </c>
      <c r="B3" s="144"/>
      <c r="C3" s="144"/>
      <c r="D3" s="143"/>
      <c r="E3" s="143"/>
      <c r="G3" s="144"/>
      <c r="H3" s="143"/>
      <c r="I3" s="144"/>
    </row>
    <row r="4" spans="1:9" s="145" customFormat="1" ht="18" customHeight="1">
      <c r="A4" s="146" t="s">
        <v>92</v>
      </c>
      <c r="B4" s="146" t="s">
        <v>154</v>
      </c>
      <c r="C4" s="146"/>
      <c r="D4" s="146"/>
      <c r="E4" s="146"/>
      <c r="F4" s="146"/>
      <c r="G4" s="146"/>
      <c r="H4" s="146"/>
      <c r="I4" s="146"/>
    </row>
    <row r="5" spans="1:9" s="145" customFormat="1" ht="18" customHeight="1">
      <c r="A5" s="146" t="s">
        <v>26</v>
      </c>
      <c r="B5" s="146" t="s">
        <v>155</v>
      </c>
      <c r="C5" s="146"/>
      <c r="D5" s="146"/>
      <c r="E5" s="146"/>
      <c r="F5" s="146"/>
      <c r="G5" s="146"/>
      <c r="H5" s="146"/>
      <c r="I5" s="146"/>
    </row>
    <row r="6" spans="1:9" s="145" customFormat="1" ht="18" customHeight="1">
      <c r="A6" s="146" t="s">
        <v>93</v>
      </c>
      <c r="B6" s="146"/>
      <c r="C6" s="146"/>
      <c r="D6" s="146"/>
      <c r="E6" s="146"/>
      <c r="F6" s="146"/>
      <c r="G6" s="146"/>
      <c r="H6" s="147"/>
      <c r="I6" s="148"/>
    </row>
    <row r="7" spans="1:9" s="151" customFormat="1" ht="18.75" customHeight="1">
      <c r="A7" s="149" t="s">
        <v>105</v>
      </c>
      <c r="B7" s="149"/>
      <c r="C7" s="146" t="s">
        <v>60</v>
      </c>
      <c r="D7" s="146" t="s">
        <v>95</v>
      </c>
      <c r="E7" s="150" t="s">
        <v>61</v>
      </c>
      <c r="F7" s="146" t="s">
        <v>18</v>
      </c>
      <c r="G7" s="149"/>
      <c r="H7" s="147"/>
      <c r="I7" s="148"/>
    </row>
    <row r="8" spans="1:9" s="151" customFormat="1" ht="18.75" customHeight="1">
      <c r="A8" s="152" t="s">
        <v>97</v>
      </c>
      <c r="B8" s="152"/>
      <c r="C8" s="152"/>
      <c r="D8" s="152"/>
      <c r="E8" s="152"/>
      <c r="F8" s="152"/>
      <c r="G8" s="152"/>
    </row>
    <row r="9" spans="1:9" s="145" customFormat="1" ht="17.850000000000001" customHeight="1" thickBot="1">
      <c r="A9" s="146"/>
      <c r="B9" s="146"/>
      <c r="C9" s="147"/>
      <c r="D9" s="146"/>
      <c r="E9" s="147"/>
      <c r="F9" s="147"/>
      <c r="G9" s="146"/>
      <c r="H9" s="146"/>
      <c r="I9" s="146"/>
    </row>
    <row r="10" spans="1:9" ht="17.850000000000001" customHeight="1" thickTop="1">
      <c r="A10" s="153" t="s">
        <v>27</v>
      </c>
      <c r="B10" s="154" t="s">
        <v>6</v>
      </c>
      <c r="C10" s="155" t="s">
        <v>28</v>
      </c>
      <c r="D10" s="156"/>
      <c r="E10" s="155" t="s">
        <v>29</v>
      </c>
      <c r="F10" s="156"/>
      <c r="G10" s="155" t="s">
        <v>30</v>
      </c>
      <c r="H10" s="155"/>
      <c r="I10" s="157" t="s">
        <v>12</v>
      </c>
    </row>
    <row r="11" spans="1:9" ht="17.850000000000001" customHeight="1" thickBot="1">
      <c r="A11" s="158"/>
      <c r="B11" s="158"/>
      <c r="C11" s="159" t="s">
        <v>31</v>
      </c>
      <c r="D11" s="160"/>
      <c r="E11" s="161"/>
      <c r="F11" s="162"/>
      <c r="G11" s="163" t="s">
        <v>32</v>
      </c>
      <c r="H11" s="163" t="s">
        <v>33</v>
      </c>
      <c r="I11" s="164"/>
    </row>
    <row r="12" spans="1:9" ht="17.850000000000001" customHeight="1" thickTop="1">
      <c r="A12" s="165"/>
      <c r="B12" s="166" t="s">
        <v>34</v>
      </c>
      <c r="C12" s="155"/>
      <c r="D12" s="156"/>
      <c r="E12" s="167"/>
      <c r="F12" s="168"/>
      <c r="G12" s="169"/>
      <c r="H12" s="170"/>
      <c r="I12" s="171"/>
    </row>
    <row r="13" spans="1:9" ht="17.850000000000001" customHeight="1">
      <c r="A13" s="165">
        <v>1</v>
      </c>
      <c r="B13" s="172" t="s">
        <v>15</v>
      </c>
      <c r="C13" s="173">
        <f>'ใบปะหน้า-ปร.4'!I19</f>
        <v>718509.05910000007</v>
      </c>
      <c r="D13" s="174"/>
      <c r="E13" s="175">
        <f>'ใบปะหน้า-ปร.4'!C20</f>
        <v>1.3081</v>
      </c>
      <c r="F13" s="176"/>
      <c r="G13" s="177">
        <f>C13*E13</f>
        <v>939881.70020871016</v>
      </c>
      <c r="H13" s="178"/>
      <c r="I13" s="179" t="s">
        <v>35</v>
      </c>
    </row>
    <row r="14" spans="1:9" ht="17.850000000000001" customHeight="1">
      <c r="A14" s="165"/>
      <c r="B14" s="180" t="s">
        <v>36</v>
      </c>
      <c r="C14" s="180"/>
      <c r="D14" s="181"/>
      <c r="E14" s="180"/>
      <c r="F14" s="181"/>
      <c r="G14" s="182"/>
      <c r="H14" s="181"/>
      <c r="I14" s="179"/>
    </row>
    <row r="15" spans="1:9" ht="17.850000000000001" customHeight="1">
      <c r="A15" s="165"/>
      <c r="B15" s="180" t="s">
        <v>37</v>
      </c>
      <c r="C15" s="180">
        <v>0</v>
      </c>
      <c r="D15" s="181" t="s">
        <v>38</v>
      </c>
      <c r="E15" s="180"/>
      <c r="F15" s="181"/>
      <c r="G15" s="182"/>
      <c r="H15" s="181"/>
      <c r="I15" s="182"/>
    </row>
    <row r="16" spans="1:9" ht="17.850000000000001" customHeight="1">
      <c r="A16" s="165"/>
      <c r="B16" s="180" t="s">
        <v>39</v>
      </c>
      <c r="C16" s="180">
        <v>0</v>
      </c>
      <c r="D16" s="181" t="s">
        <v>38</v>
      </c>
      <c r="E16" s="180"/>
      <c r="F16" s="181"/>
      <c r="G16" s="182"/>
      <c r="H16" s="181"/>
      <c r="I16" s="182"/>
    </row>
    <row r="17" spans="1:10" ht="17.850000000000001" customHeight="1">
      <c r="A17" s="165"/>
      <c r="B17" s="180" t="s">
        <v>40</v>
      </c>
      <c r="C17" s="180">
        <v>7</v>
      </c>
      <c r="D17" s="181" t="s">
        <v>38</v>
      </c>
      <c r="E17" s="180"/>
      <c r="F17" s="181"/>
      <c r="G17" s="182"/>
      <c r="H17" s="181"/>
      <c r="I17" s="182"/>
    </row>
    <row r="18" spans="1:10" ht="17.850000000000001" customHeight="1">
      <c r="A18" s="165"/>
      <c r="B18" s="180" t="s">
        <v>41</v>
      </c>
      <c r="C18" s="180">
        <v>7</v>
      </c>
      <c r="D18" s="181" t="s">
        <v>38</v>
      </c>
      <c r="E18" s="180"/>
      <c r="F18" s="181"/>
      <c r="G18" s="182"/>
      <c r="H18" s="181"/>
      <c r="I18" s="182"/>
    </row>
    <row r="19" spans="1:10" ht="17.850000000000001" customHeight="1">
      <c r="A19" s="183" t="s">
        <v>42</v>
      </c>
      <c r="B19" s="180" t="s">
        <v>43</v>
      </c>
      <c r="C19" s="184"/>
      <c r="D19" s="184"/>
      <c r="E19" s="184"/>
      <c r="F19" s="184"/>
      <c r="G19" s="185">
        <f>SUM(G13:G18)</f>
        <v>939881.70020871016</v>
      </c>
      <c r="H19" s="186">
        <f>'ใบปะหน้า-ปร.4'!I23</f>
        <v>939000</v>
      </c>
      <c r="I19" s="181"/>
    </row>
    <row r="20" spans="1:10" ht="17.850000000000001" customHeight="1" thickBot="1">
      <c r="A20" s="182"/>
      <c r="B20" s="172" t="s">
        <v>44</v>
      </c>
      <c r="C20" s="184"/>
      <c r="D20" s="184"/>
      <c r="E20" s="184"/>
      <c r="F20" s="184"/>
      <c r="G20" s="187"/>
      <c r="H20" s="188">
        <f>H19</f>
        <v>939000</v>
      </c>
      <c r="I20" s="181"/>
    </row>
    <row r="21" spans="1:10" ht="17.850000000000001" customHeight="1" thickTop="1">
      <c r="A21" s="182"/>
      <c r="B21" s="172"/>
      <c r="C21" s="184"/>
      <c r="D21" s="184"/>
      <c r="E21" s="184"/>
      <c r="F21" s="184"/>
      <c r="G21" s="277"/>
      <c r="H21" s="278"/>
      <c r="I21" s="182"/>
    </row>
    <row r="22" spans="1:10" ht="17.850000000000001" customHeight="1">
      <c r="A22" s="182"/>
      <c r="B22" s="172" t="s">
        <v>45</v>
      </c>
      <c r="C22" s="184"/>
      <c r="D22" s="184"/>
      <c r="E22" s="184"/>
      <c r="F22" s="189"/>
      <c r="G22" s="190"/>
      <c r="H22" s="191" t="str">
        <f>BAHTTEXT(H19)</f>
        <v>เก้าแสนสามหมื่นเก้าพันบาทถ้วน</v>
      </c>
      <c r="I22" s="182"/>
    </row>
    <row r="23" spans="1:10" ht="17.850000000000001" customHeight="1">
      <c r="A23" s="290"/>
      <c r="B23" s="291"/>
      <c r="C23" s="290"/>
      <c r="D23" s="290"/>
      <c r="E23" s="290"/>
      <c r="F23" s="292"/>
      <c r="G23" s="290"/>
      <c r="H23" s="293"/>
      <c r="I23" s="290"/>
    </row>
    <row r="24" spans="1:10" s="151" customFormat="1" ht="17.850000000000001" customHeight="1">
      <c r="A24" s="194" t="s">
        <v>22</v>
      </c>
      <c r="B24" s="194"/>
      <c r="C24" s="194" t="s">
        <v>23</v>
      </c>
      <c r="D24" s="194"/>
      <c r="E24" s="194"/>
      <c r="F24" s="194"/>
      <c r="G24" s="194"/>
      <c r="H24" s="194" t="s">
        <v>23</v>
      </c>
      <c r="I24" s="194"/>
    </row>
    <row r="25" spans="1:10" s="151" customFormat="1" ht="17.850000000000001" customHeight="1">
      <c r="A25" s="194" t="s">
        <v>144</v>
      </c>
      <c r="B25" s="194"/>
      <c r="C25" s="194" t="s">
        <v>145</v>
      </c>
      <c r="D25" s="196"/>
      <c r="E25" s="196"/>
      <c r="F25" s="194"/>
      <c r="G25" s="194"/>
      <c r="H25" s="194" t="s">
        <v>146</v>
      </c>
      <c r="I25" s="194"/>
    </row>
    <row r="26" spans="1:10" s="151" customFormat="1" ht="17.850000000000001" customHeight="1">
      <c r="A26" s="194" t="s">
        <v>147</v>
      </c>
      <c r="B26" s="194"/>
      <c r="C26" s="194" t="s">
        <v>148</v>
      </c>
      <c r="D26" s="196"/>
      <c r="E26" s="196"/>
      <c r="F26" s="196"/>
      <c r="G26" s="194"/>
      <c r="H26" s="195" t="s">
        <v>57</v>
      </c>
      <c r="I26" s="195"/>
    </row>
    <row r="27" spans="1:10" ht="17.850000000000001" customHeight="1">
      <c r="A27" s="194"/>
      <c r="B27" s="194"/>
      <c r="C27" s="193"/>
      <c r="D27" s="196"/>
      <c r="E27" s="196"/>
      <c r="F27" s="196"/>
      <c r="G27" s="194"/>
      <c r="H27" s="194" t="s">
        <v>149</v>
      </c>
      <c r="I27" s="194"/>
    </row>
    <row r="28" spans="1:10" ht="17.850000000000001" customHeight="1">
      <c r="A28" s="194" t="s">
        <v>23</v>
      </c>
      <c r="B28" s="194"/>
      <c r="C28" s="194" t="s">
        <v>23</v>
      </c>
      <c r="D28" s="194"/>
      <c r="E28" s="194"/>
      <c r="F28" s="194"/>
      <c r="G28" s="194"/>
      <c r="H28" s="279"/>
      <c r="I28" s="151"/>
    </row>
    <row r="29" spans="1:10" ht="17.850000000000001" customHeight="1">
      <c r="A29" s="194" t="s">
        <v>150</v>
      </c>
      <c r="B29" s="194"/>
      <c r="C29" s="194" t="s">
        <v>151</v>
      </c>
      <c r="D29" s="194"/>
      <c r="E29" s="194"/>
      <c r="F29" s="194"/>
      <c r="G29" s="194"/>
      <c r="H29" s="194"/>
      <c r="I29" s="151"/>
    </row>
    <row r="30" spans="1:10" ht="17.850000000000001" customHeight="1">
      <c r="A30" s="194" t="s">
        <v>152</v>
      </c>
      <c r="B30" s="194"/>
      <c r="C30" s="194" t="s">
        <v>153</v>
      </c>
      <c r="D30" s="194"/>
      <c r="E30" s="194"/>
      <c r="F30" s="194"/>
      <c r="G30" s="194"/>
      <c r="H30" s="194"/>
      <c r="I30" s="151"/>
    </row>
    <row r="31" spans="1:10" ht="17.850000000000001" customHeight="1">
      <c r="I31" s="192" t="s">
        <v>24</v>
      </c>
      <c r="J31" s="192"/>
    </row>
    <row r="32" spans="1:10" ht="17.850000000000001" customHeight="1">
      <c r="I32" s="139" t="s">
        <v>47</v>
      </c>
    </row>
    <row r="33" spans="9:9" ht="17.850000000000001" customHeight="1">
      <c r="I33" s="194" t="s">
        <v>58</v>
      </c>
    </row>
    <row r="34" spans="9:9" ht="18.75" customHeight="1"/>
    <row r="35" spans="9:9" ht="18.75" customHeight="1"/>
    <row r="36" spans="9:9" ht="18.75" customHeight="1"/>
    <row r="37" spans="9:9" ht="18.75" customHeight="1"/>
    <row r="38" spans="9:9" ht="18.75" customHeight="1"/>
    <row r="39" spans="9:9" ht="18.75" customHeight="1"/>
    <row r="40" spans="9:9" ht="18.75" customHeight="1"/>
    <row r="41" spans="9:9" ht="18.75" customHeight="1"/>
  </sheetData>
  <mergeCells count="1">
    <mergeCell ref="A8:G8"/>
  </mergeCells>
  <pageMargins left="0.39370078740157483" right="0" top="0.39370078740157483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D20F-DFF3-43E7-A19A-F03FB8CDB589}">
  <sheetPr codeName="Sheet5"/>
  <dimension ref="A1:G83"/>
  <sheetViews>
    <sheetView tabSelected="1" view="pageBreakPreview" zoomScaleNormal="100" zoomScaleSheetLayoutView="100" workbookViewId="0">
      <selection activeCell="A3" sqref="A3"/>
    </sheetView>
  </sheetViews>
  <sheetFormatPr defaultRowHeight="21.75"/>
  <cols>
    <col min="1" max="1" width="10.7109375" style="139" customWidth="1"/>
    <col min="2" max="2" width="11.85546875" style="139" customWidth="1"/>
    <col min="3" max="3" width="10.7109375" style="139" customWidth="1"/>
    <col min="4" max="4" width="12.7109375" style="139" customWidth="1"/>
    <col min="5" max="5" width="11.5703125" style="139" customWidth="1"/>
    <col min="6" max="6" width="20.42578125" style="139" customWidth="1"/>
    <col min="7" max="7" width="24.7109375" style="139" customWidth="1"/>
    <col min="8" max="251" width="9.28515625" style="139"/>
    <col min="252" max="256" width="10.7109375" style="139" customWidth="1"/>
    <col min="257" max="257" width="16.7109375" style="139" customWidth="1"/>
    <col min="258" max="258" width="10.7109375" style="139" customWidth="1"/>
    <col min="259" max="260" width="17.7109375" style="139" customWidth="1"/>
    <col min="261" max="261" width="36.7109375" style="139" customWidth="1"/>
    <col min="262" max="262" width="9.28515625" style="139"/>
    <col min="263" max="263" width="12.42578125" style="139" bestFit="1" customWidth="1"/>
    <col min="264" max="507" width="9.28515625" style="139"/>
    <col min="508" max="512" width="10.7109375" style="139" customWidth="1"/>
    <col min="513" max="513" width="16.7109375" style="139" customWidth="1"/>
    <col min="514" max="514" width="10.7109375" style="139" customWidth="1"/>
    <col min="515" max="516" width="17.7109375" style="139" customWidth="1"/>
    <col min="517" max="517" width="36.7109375" style="139" customWidth="1"/>
    <col min="518" max="518" width="9.28515625" style="139"/>
    <col min="519" max="519" width="12.42578125" style="139" bestFit="1" customWidth="1"/>
    <col min="520" max="763" width="9.28515625" style="139"/>
    <col min="764" max="768" width="10.7109375" style="139" customWidth="1"/>
    <col min="769" max="769" width="16.7109375" style="139" customWidth="1"/>
    <col min="770" max="770" width="10.7109375" style="139" customWidth="1"/>
    <col min="771" max="772" width="17.7109375" style="139" customWidth="1"/>
    <col min="773" max="773" width="36.7109375" style="139" customWidth="1"/>
    <col min="774" max="774" width="9.28515625" style="139"/>
    <col min="775" max="775" width="12.42578125" style="139" bestFit="1" customWidth="1"/>
    <col min="776" max="1019" width="9.28515625" style="139"/>
    <col min="1020" max="1024" width="10.7109375" style="139" customWidth="1"/>
    <col min="1025" max="1025" width="16.7109375" style="139" customWidth="1"/>
    <col min="1026" max="1026" width="10.7109375" style="139" customWidth="1"/>
    <col min="1027" max="1028" width="17.7109375" style="139" customWidth="1"/>
    <col min="1029" max="1029" width="36.7109375" style="139" customWidth="1"/>
    <col min="1030" max="1030" width="9.28515625" style="139"/>
    <col min="1031" max="1031" width="12.42578125" style="139" bestFit="1" customWidth="1"/>
    <col min="1032" max="1275" width="9.28515625" style="139"/>
    <col min="1276" max="1280" width="10.7109375" style="139" customWidth="1"/>
    <col min="1281" max="1281" width="16.7109375" style="139" customWidth="1"/>
    <col min="1282" max="1282" width="10.7109375" style="139" customWidth="1"/>
    <col min="1283" max="1284" width="17.7109375" style="139" customWidth="1"/>
    <col min="1285" max="1285" width="36.7109375" style="139" customWidth="1"/>
    <col min="1286" max="1286" width="9.28515625" style="139"/>
    <col min="1287" max="1287" width="12.42578125" style="139" bestFit="1" customWidth="1"/>
    <col min="1288" max="1531" width="9.28515625" style="139"/>
    <col min="1532" max="1536" width="10.7109375" style="139" customWidth="1"/>
    <col min="1537" max="1537" width="16.7109375" style="139" customWidth="1"/>
    <col min="1538" max="1538" width="10.7109375" style="139" customWidth="1"/>
    <col min="1539" max="1540" width="17.7109375" style="139" customWidth="1"/>
    <col min="1541" max="1541" width="36.7109375" style="139" customWidth="1"/>
    <col min="1542" max="1542" width="9.28515625" style="139"/>
    <col min="1543" max="1543" width="12.42578125" style="139" bestFit="1" customWidth="1"/>
    <col min="1544" max="1787" width="9.28515625" style="139"/>
    <col min="1788" max="1792" width="10.7109375" style="139" customWidth="1"/>
    <col min="1793" max="1793" width="16.7109375" style="139" customWidth="1"/>
    <col min="1794" max="1794" width="10.7109375" style="139" customWidth="1"/>
    <col min="1795" max="1796" width="17.7109375" style="139" customWidth="1"/>
    <col min="1797" max="1797" width="36.7109375" style="139" customWidth="1"/>
    <col min="1798" max="1798" width="9.28515625" style="139"/>
    <col min="1799" max="1799" width="12.42578125" style="139" bestFit="1" customWidth="1"/>
    <col min="1800" max="2043" width="9.28515625" style="139"/>
    <col min="2044" max="2048" width="10.7109375" style="139" customWidth="1"/>
    <col min="2049" max="2049" width="16.7109375" style="139" customWidth="1"/>
    <col min="2050" max="2050" width="10.7109375" style="139" customWidth="1"/>
    <col min="2051" max="2052" width="17.7109375" style="139" customWidth="1"/>
    <col min="2053" max="2053" width="36.7109375" style="139" customWidth="1"/>
    <col min="2054" max="2054" width="9.28515625" style="139"/>
    <col min="2055" max="2055" width="12.42578125" style="139" bestFit="1" customWidth="1"/>
    <col min="2056" max="2299" width="9.28515625" style="139"/>
    <col min="2300" max="2304" width="10.7109375" style="139" customWidth="1"/>
    <col min="2305" max="2305" width="16.7109375" style="139" customWidth="1"/>
    <col min="2306" max="2306" width="10.7109375" style="139" customWidth="1"/>
    <col min="2307" max="2308" width="17.7109375" style="139" customWidth="1"/>
    <col min="2309" max="2309" width="36.7109375" style="139" customWidth="1"/>
    <col min="2310" max="2310" width="9.28515625" style="139"/>
    <col min="2311" max="2311" width="12.42578125" style="139" bestFit="1" customWidth="1"/>
    <col min="2312" max="2555" width="9.28515625" style="139"/>
    <col min="2556" max="2560" width="10.7109375" style="139" customWidth="1"/>
    <col min="2561" max="2561" width="16.7109375" style="139" customWidth="1"/>
    <col min="2562" max="2562" width="10.7109375" style="139" customWidth="1"/>
    <col min="2563" max="2564" width="17.7109375" style="139" customWidth="1"/>
    <col min="2565" max="2565" width="36.7109375" style="139" customWidth="1"/>
    <col min="2566" max="2566" width="9.28515625" style="139"/>
    <col min="2567" max="2567" width="12.42578125" style="139" bestFit="1" customWidth="1"/>
    <col min="2568" max="2811" width="9.28515625" style="139"/>
    <col min="2812" max="2816" width="10.7109375" style="139" customWidth="1"/>
    <col min="2817" max="2817" width="16.7109375" style="139" customWidth="1"/>
    <col min="2818" max="2818" width="10.7109375" style="139" customWidth="1"/>
    <col min="2819" max="2820" width="17.7109375" style="139" customWidth="1"/>
    <col min="2821" max="2821" width="36.7109375" style="139" customWidth="1"/>
    <col min="2822" max="2822" width="9.28515625" style="139"/>
    <col min="2823" max="2823" width="12.42578125" style="139" bestFit="1" customWidth="1"/>
    <col min="2824" max="3067" width="9.28515625" style="139"/>
    <col min="3068" max="3072" width="10.7109375" style="139" customWidth="1"/>
    <col min="3073" max="3073" width="16.7109375" style="139" customWidth="1"/>
    <col min="3074" max="3074" width="10.7109375" style="139" customWidth="1"/>
    <col min="3075" max="3076" width="17.7109375" style="139" customWidth="1"/>
    <col min="3077" max="3077" width="36.7109375" style="139" customWidth="1"/>
    <col min="3078" max="3078" width="9.28515625" style="139"/>
    <col min="3079" max="3079" width="12.42578125" style="139" bestFit="1" customWidth="1"/>
    <col min="3080" max="3323" width="9.28515625" style="139"/>
    <col min="3324" max="3328" width="10.7109375" style="139" customWidth="1"/>
    <col min="3329" max="3329" width="16.7109375" style="139" customWidth="1"/>
    <col min="3330" max="3330" width="10.7109375" style="139" customWidth="1"/>
    <col min="3331" max="3332" width="17.7109375" style="139" customWidth="1"/>
    <col min="3333" max="3333" width="36.7109375" style="139" customWidth="1"/>
    <col min="3334" max="3334" width="9.28515625" style="139"/>
    <col min="3335" max="3335" width="12.42578125" style="139" bestFit="1" customWidth="1"/>
    <col min="3336" max="3579" width="9.28515625" style="139"/>
    <col min="3580" max="3584" width="10.7109375" style="139" customWidth="1"/>
    <col min="3585" max="3585" width="16.7109375" style="139" customWidth="1"/>
    <col min="3586" max="3586" width="10.7109375" style="139" customWidth="1"/>
    <col min="3587" max="3588" width="17.7109375" style="139" customWidth="1"/>
    <col min="3589" max="3589" width="36.7109375" style="139" customWidth="1"/>
    <col min="3590" max="3590" width="9.28515625" style="139"/>
    <col min="3591" max="3591" width="12.42578125" style="139" bestFit="1" customWidth="1"/>
    <col min="3592" max="3835" width="9.28515625" style="139"/>
    <col min="3836" max="3840" width="10.7109375" style="139" customWidth="1"/>
    <col min="3841" max="3841" width="16.7109375" style="139" customWidth="1"/>
    <col min="3842" max="3842" width="10.7109375" style="139" customWidth="1"/>
    <col min="3843" max="3844" width="17.7109375" style="139" customWidth="1"/>
    <col min="3845" max="3845" width="36.7109375" style="139" customWidth="1"/>
    <col min="3846" max="3846" width="9.28515625" style="139"/>
    <col min="3847" max="3847" width="12.42578125" style="139" bestFit="1" customWidth="1"/>
    <col min="3848" max="4091" width="9.28515625" style="139"/>
    <col min="4092" max="4096" width="10.7109375" style="139" customWidth="1"/>
    <col min="4097" max="4097" width="16.7109375" style="139" customWidth="1"/>
    <col min="4098" max="4098" width="10.7109375" style="139" customWidth="1"/>
    <col min="4099" max="4100" width="17.7109375" style="139" customWidth="1"/>
    <col min="4101" max="4101" width="36.7109375" style="139" customWidth="1"/>
    <col min="4102" max="4102" width="9.28515625" style="139"/>
    <col min="4103" max="4103" width="12.42578125" style="139" bestFit="1" customWidth="1"/>
    <col min="4104" max="4347" width="9.28515625" style="139"/>
    <col min="4348" max="4352" width="10.7109375" style="139" customWidth="1"/>
    <col min="4353" max="4353" width="16.7109375" style="139" customWidth="1"/>
    <col min="4354" max="4354" width="10.7109375" style="139" customWidth="1"/>
    <col min="4355" max="4356" width="17.7109375" style="139" customWidth="1"/>
    <col min="4357" max="4357" width="36.7109375" style="139" customWidth="1"/>
    <col min="4358" max="4358" width="9.28515625" style="139"/>
    <col min="4359" max="4359" width="12.42578125" style="139" bestFit="1" customWidth="1"/>
    <col min="4360" max="4603" width="9.28515625" style="139"/>
    <col min="4604" max="4608" width="10.7109375" style="139" customWidth="1"/>
    <col min="4609" max="4609" width="16.7109375" style="139" customWidth="1"/>
    <col min="4610" max="4610" width="10.7109375" style="139" customWidth="1"/>
    <col min="4611" max="4612" width="17.7109375" style="139" customWidth="1"/>
    <col min="4613" max="4613" width="36.7109375" style="139" customWidth="1"/>
    <col min="4614" max="4614" width="9.28515625" style="139"/>
    <col min="4615" max="4615" width="12.42578125" style="139" bestFit="1" customWidth="1"/>
    <col min="4616" max="4859" width="9.28515625" style="139"/>
    <col min="4860" max="4864" width="10.7109375" style="139" customWidth="1"/>
    <col min="4865" max="4865" width="16.7109375" style="139" customWidth="1"/>
    <col min="4866" max="4866" width="10.7109375" style="139" customWidth="1"/>
    <col min="4867" max="4868" width="17.7109375" style="139" customWidth="1"/>
    <col min="4869" max="4869" width="36.7109375" style="139" customWidth="1"/>
    <col min="4870" max="4870" width="9.28515625" style="139"/>
    <col min="4871" max="4871" width="12.42578125" style="139" bestFit="1" customWidth="1"/>
    <col min="4872" max="5115" width="9.28515625" style="139"/>
    <col min="5116" max="5120" width="10.7109375" style="139" customWidth="1"/>
    <col min="5121" max="5121" width="16.7109375" style="139" customWidth="1"/>
    <col min="5122" max="5122" width="10.7109375" style="139" customWidth="1"/>
    <col min="5123" max="5124" width="17.7109375" style="139" customWidth="1"/>
    <col min="5125" max="5125" width="36.7109375" style="139" customWidth="1"/>
    <col min="5126" max="5126" width="9.28515625" style="139"/>
    <col min="5127" max="5127" width="12.42578125" style="139" bestFit="1" customWidth="1"/>
    <col min="5128" max="5371" width="9.28515625" style="139"/>
    <col min="5372" max="5376" width="10.7109375" style="139" customWidth="1"/>
    <col min="5377" max="5377" width="16.7109375" style="139" customWidth="1"/>
    <col min="5378" max="5378" width="10.7109375" style="139" customWidth="1"/>
    <col min="5379" max="5380" width="17.7109375" style="139" customWidth="1"/>
    <col min="5381" max="5381" width="36.7109375" style="139" customWidth="1"/>
    <col min="5382" max="5382" width="9.28515625" style="139"/>
    <col min="5383" max="5383" width="12.42578125" style="139" bestFit="1" customWidth="1"/>
    <col min="5384" max="5627" width="9.28515625" style="139"/>
    <col min="5628" max="5632" width="10.7109375" style="139" customWidth="1"/>
    <col min="5633" max="5633" width="16.7109375" style="139" customWidth="1"/>
    <col min="5634" max="5634" width="10.7109375" style="139" customWidth="1"/>
    <col min="5635" max="5636" width="17.7109375" style="139" customWidth="1"/>
    <col min="5637" max="5637" width="36.7109375" style="139" customWidth="1"/>
    <col min="5638" max="5638" width="9.28515625" style="139"/>
    <col min="5639" max="5639" width="12.42578125" style="139" bestFit="1" customWidth="1"/>
    <col min="5640" max="5883" width="9.28515625" style="139"/>
    <col min="5884" max="5888" width="10.7109375" style="139" customWidth="1"/>
    <col min="5889" max="5889" width="16.7109375" style="139" customWidth="1"/>
    <col min="5890" max="5890" width="10.7109375" style="139" customWidth="1"/>
    <col min="5891" max="5892" width="17.7109375" style="139" customWidth="1"/>
    <col min="5893" max="5893" width="36.7109375" style="139" customWidth="1"/>
    <col min="5894" max="5894" width="9.28515625" style="139"/>
    <col min="5895" max="5895" width="12.42578125" style="139" bestFit="1" customWidth="1"/>
    <col min="5896" max="6139" width="9.28515625" style="139"/>
    <col min="6140" max="6144" width="10.7109375" style="139" customWidth="1"/>
    <col min="6145" max="6145" width="16.7109375" style="139" customWidth="1"/>
    <col min="6146" max="6146" width="10.7109375" style="139" customWidth="1"/>
    <col min="6147" max="6148" width="17.7109375" style="139" customWidth="1"/>
    <col min="6149" max="6149" width="36.7109375" style="139" customWidth="1"/>
    <col min="6150" max="6150" width="9.28515625" style="139"/>
    <col min="6151" max="6151" width="12.42578125" style="139" bestFit="1" customWidth="1"/>
    <col min="6152" max="6395" width="9.28515625" style="139"/>
    <col min="6396" max="6400" width="10.7109375" style="139" customWidth="1"/>
    <col min="6401" max="6401" width="16.7109375" style="139" customWidth="1"/>
    <col min="6402" max="6402" width="10.7109375" style="139" customWidth="1"/>
    <col min="6403" max="6404" width="17.7109375" style="139" customWidth="1"/>
    <col min="6405" max="6405" width="36.7109375" style="139" customWidth="1"/>
    <col min="6406" max="6406" width="9.28515625" style="139"/>
    <col min="6407" max="6407" width="12.42578125" style="139" bestFit="1" customWidth="1"/>
    <col min="6408" max="6651" width="9.28515625" style="139"/>
    <col min="6652" max="6656" width="10.7109375" style="139" customWidth="1"/>
    <col min="6657" max="6657" width="16.7109375" style="139" customWidth="1"/>
    <col min="6658" max="6658" width="10.7109375" style="139" customWidth="1"/>
    <col min="6659" max="6660" width="17.7109375" style="139" customWidth="1"/>
    <col min="6661" max="6661" width="36.7109375" style="139" customWidth="1"/>
    <col min="6662" max="6662" width="9.28515625" style="139"/>
    <col min="6663" max="6663" width="12.42578125" style="139" bestFit="1" customWidth="1"/>
    <col min="6664" max="6907" width="9.28515625" style="139"/>
    <col min="6908" max="6912" width="10.7109375" style="139" customWidth="1"/>
    <col min="6913" max="6913" width="16.7109375" style="139" customWidth="1"/>
    <col min="6914" max="6914" width="10.7109375" style="139" customWidth="1"/>
    <col min="6915" max="6916" width="17.7109375" style="139" customWidth="1"/>
    <col min="6917" max="6917" width="36.7109375" style="139" customWidth="1"/>
    <col min="6918" max="6918" width="9.28515625" style="139"/>
    <col min="6919" max="6919" width="12.42578125" style="139" bestFit="1" customWidth="1"/>
    <col min="6920" max="7163" width="9.28515625" style="139"/>
    <col min="7164" max="7168" width="10.7109375" style="139" customWidth="1"/>
    <col min="7169" max="7169" width="16.7109375" style="139" customWidth="1"/>
    <col min="7170" max="7170" width="10.7109375" style="139" customWidth="1"/>
    <col min="7171" max="7172" width="17.7109375" style="139" customWidth="1"/>
    <col min="7173" max="7173" width="36.7109375" style="139" customWidth="1"/>
    <col min="7174" max="7174" width="9.28515625" style="139"/>
    <col min="7175" max="7175" width="12.42578125" style="139" bestFit="1" customWidth="1"/>
    <col min="7176" max="7419" width="9.28515625" style="139"/>
    <col min="7420" max="7424" width="10.7109375" style="139" customWidth="1"/>
    <col min="7425" max="7425" width="16.7109375" style="139" customWidth="1"/>
    <col min="7426" max="7426" width="10.7109375" style="139" customWidth="1"/>
    <col min="7427" max="7428" width="17.7109375" style="139" customWidth="1"/>
    <col min="7429" max="7429" width="36.7109375" style="139" customWidth="1"/>
    <col min="7430" max="7430" width="9.28515625" style="139"/>
    <col min="7431" max="7431" width="12.42578125" style="139" bestFit="1" customWidth="1"/>
    <col min="7432" max="7675" width="9.28515625" style="139"/>
    <col min="7676" max="7680" width="10.7109375" style="139" customWidth="1"/>
    <col min="7681" max="7681" width="16.7109375" style="139" customWidth="1"/>
    <col min="7682" max="7682" width="10.7109375" style="139" customWidth="1"/>
    <col min="7683" max="7684" width="17.7109375" style="139" customWidth="1"/>
    <col min="7685" max="7685" width="36.7109375" style="139" customWidth="1"/>
    <col min="7686" max="7686" width="9.28515625" style="139"/>
    <col min="7687" max="7687" width="12.42578125" style="139" bestFit="1" customWidth="1"/>
    <col min="7688" max="7931" width="9.28515625" style="139"/>
    <col min="7932" max="7936" width="10.7109375" style="139" customWidth="1"/>
    <col min="7937" max="7937" width="16.7109375" style="139" customWidth="1"/>
    <col min="7938" max="7938" width="10.7109375" style="139" customWidth="1"/>
    <col min="7939" max="7940" width="17.7109375" style="139" customWidth="1"/>
    <col min="7941" max="7941" width="36.7109375" style="139" customWidth="1"/>
    <col min="7942" max="7942" width="9.28515625" style="139"/>
    <col min="7943" max="7943" width="12.42578125" style="139" bestFit="1" customWidth="1"/>
    <col min="7944" max="8187" width="9.28515625" style="139"/>
    <col min="8188" max="8192" width="10.7109375" style="139" customWidth="1"/>
    <col min="8193" max="8193" width="16.7109375" style="139" customWidth="1"/>
    <col min="8194" max="8194" width="10.7109375" style="139" customWidth="1"/>
    <col min="8195" max="8196" width="17.7109375" style="139" customWidth="1"/>
    <col min="8197" max="8197" width="36.7109375" style="139" customWidth="1"/>
    <col min="8198" max="8198" width="9.28515625" style="139"/>
    <col min="8199" max="8199" width="12.42578125" style="139" bestFit="1" customWidth="1"/>
    <col min="8200" max="8443" width="9.28515625" style="139"/>
    <col min="8444" max="8448" width="10.7109375" style="139" customWidth="1"/>
    <col min="8449" max="8449" width="16.7109375" style="139" customWidth="1"/>
    <col min="8450" max="8450" width="10.7109375" style="139" customWidth="1"/>
    <col min="8451" max="8452" width="17.7109375" style="139" customWidth="1"/>
    <col min="8453" max="8453" width="36.7109375" style="139" customWidth="1"/>
    <col min="8454" max="8454" width="9.28515625" style="139"/>
    <col min="8455" max="8455" width="12.42578125" style="139" bestFit="1" customWidth="1"/>
    <col min="8456" max="8699" width="9.28515625" style="139"/>
    <col min="8700" max="8704" width="10.7109375" style="139" customWidth="1"/>
    <col min="8705" max="8705" width="16.7109375" style="139" customWidth="1"/>
    <col min="8706" max="8706" width="10.7109375" style="139" customWidth="1"/>
    <col min="8707" max="8708" width="17.7109375" style="139" customWidth="1"/>
    <col min="8709" max="8709" width="36.7109375" style="139" customWidth="1"/>
    <col min="8710" max="8710" width="9.28515625" style="139"/>
    <col min="8711" max="8711" width="12.42578125" style="139" bestFit="1" customWidth="1"/>
    <col min="8712" max="8955" width="9.28515625" style="139"/>
    <col min="8956" max="8960" width="10.7109375" style="139" customWidth="1"/>
    <col min="8961" max="8961" width="16.7109375" style="139" customWidth="1"/>
    <col min="8962" max="8962" width="10.7109375" style="139" customWidth="1"/>
    <col min="8963" max="8964" width="17.7109375" style="139" customWidth="1"/>
    <col min="8965" max="8965" width="36.7109375" style="139" customWidth="1"/>
    <col min="8966" max="8966" width="9.28515625" style="139"/>
    <col min="8967" max="8967" width="12.42578125" style="139" bestFit="1" customWidth="1"/>
    <col min="8968" max="9211" width="9.28515625" style="139"/>
    <col min="9212" max="9216" width="10.7109375" style="139" customWidth="1"/>
    <col min="9217" max="9217" width="16.7109375" style="139" customWidth="1"/>
    <col min="9218" max="9218" width="10.7109375" style="139" customWidth="1"/>
    <col min="9219" max="9220" width="17.7109375" style="139" customWidth="1"/>
    <col min="9221" max="9221" width="36.7109375" style="139" customWidth="1"/>
    <col min="9222" max="9222" width="9.28515625" style="139"/>
    <col min="9223" max="9223" width="12.42578125" style="139" bestFit="1" customWidth="1"/>
    <col min="9224" max="9467" width="9.28515625" style="139"/>
    <col min="9468" max="9472" width="10.7109375" style="139" customWidth="1"/>
    <col min="9473" max="9473" width="16.7109375" style="139" customWidth="1"/>
    <col min="9474" max="9474" width="10.7109375" style="139" customWidth="1"/>
    <col min="9475" max="9476" width="17.7109375" style="139" customWidth="1"/>
    <col min="9477" max="9477" width="36.7109375" style="139" customWidth="1"/>
    <col min="9478" max="9478" width="9.28515625" style="139"/>
    <col min="9479" max="9479" width="12.42578125" style="139" bestFit="1" customWidth="1"/>
    <col min="9480" max="9723" width="9.28515625" style="139"/>
    <col min="9724" max="9728" width="10.7109375" style="139" customWidth="1"/>
    <col min="9729" max="9729" width="16.7109375" style="139" customWidth="1"/>
    <col min="9730" max="9730" width="10.7109375" style="139" customWidth="1"/>
    <col min="9731" max="9732" width="17.7109375" style="139" customWidth="1"/>
    <col min="9733" max="9733" width="36.7109375" style="139" customWidth="1"/>
    <col min="9734" max="9734" width="9.28515625" style="139"/>
    <col min="9735" max="9735" width="12.42578125" style="139" bestFit="1" customWidth="1"/>
    <col min="9736" max="9979" width="9.28515625" style="139"/>
    <col min="9980" max="9984" width="10.7109375" style="139" customWidth="1"/>
    <col min="9985" max="9985" width="16.7109375" style="139" customWidth="1"/>
    <col min="9986" max="9986" width="10.7109375" style="139" customWidth="1"/>
    <col min="9987" max="9988" width="17.7109375" style="139" customWidth="1"/>
    <col min="9989" max="9989" width="36.7109375" style="139" customWidth="1"/>
    <col min="9990" max="9990" width="9.28515625" style="139"/>
    <col min="9991" max="9991" width="12.42578125" style="139" bestFit="1" customWidth="1"/>
    <col min="9992" max="10235" width="9.28515625" style="139"/>
    <col min="10236" max="10240" width="10.7109375" style="139" customWidth="1"/>
    <col min="10241" max="10241" width="16.7109375" style="139" customWidth="1"/>
    <col min="10242" max="10242" width="10.7109375" style="139" customWidth="1"/>
    <col min="10243" max="10244" width="17.7109375" style="139" customWidth="1"/>
    <col min="10245" max="10245" width="36.7109375" style="139" customWidth="1"/>
    <col min="10246" max="10246" width="9.28515625" style="139"/>
    <col min="10247" max="10247" width="12.42578125" style="139" bestFit="1" customWidth="1"/>
    <col min="10248" max="10491" width="9.28515625" style="139"/>
    <col min="10492" max="10496" width="10.7109375" style="139" customWidth="1"/>
    <col min="10497" max="10497" width="16.7109375" style="139" customWidth="1"/>
    <col min="10498" max="10498" width="10.7109375" style="139" customWidth="1"/>
    <col min="10499" max="10500" width="17.7109375" style="139" customWidth="1"/>
    <col min="10501" max="10501" width="36.7109375" style="139" customWidth="1"/>
    <col min="10502" max="10502" width="9.28515625" style="139"/>
    <col min="10503" max="10503" width="12.42578125" style="139" bestFit="1" customWidth="1"/>
    <col min="10504" max="10747" width="9.28515625" style="139"/>
    <col min="10748" max="10752" width="10.7109375" style="139" customWidth="1"/>
    <col min="10753" max="10753" width="16.7109375" style="139" customWidth="1"/>
    <col min="10754" max="10754" width="10.7109375" style="139" customWidth="1"/>
    <col min="10755" max="10756" width="17.7109375" style="139" customWidth="1"/>
    <col min="10757" max="10757" width="36.7109375" style="139" customWidth="1"/>
    <col min="10758" max="10758" width="9.28515625" style="139"/>
    <col min="10759" max="10759" width="12.42578125" style="139" bestFit="1" customWidth="1"/>
    <col min="10760" max="11003" width="9.28515625" style="139"/>
    <col min="11004" max="11008" width="10.7109375" style="139" customWidth="1"/>
    <col min="11009" max="11009" width="16.7109375" style="139" customWidth="1"/>
    <col min="11010" max="11010" width="10.7109375" style="139" customWidth="1"/>
    <col min="11011" max="11012" width="17.7109375" style="139" customWidth="1"/>
    <col min="11013" max="11013" width="36.7109375" style="139" customWidth="1"/>
    <col min="11014" max="11014" width="9.28515625" style="139"/>
    <col min="11015" max="11015" width="12.42578125" style="139" bestFit="1" customWidth="1"/>
    <col min="11016" max="11259" width="9.28515625" style="139"/>
    <col min="11260" max="11264" width="10.7109375" style="139" customWidth="1"/>
    <col min="11265" max="11265" width="16.7109375" style="139" customWidth="1"/>
    <col min="11266" max="11266" width="10.7109375" style="139" customWidth="1"/>
    <col min="11267" max="11268" width="17.7109375" style="139" customWidth="1"/>
    <col min="11269" max="11269" width="36.7109375" style="139" customWidth="1"/>
    <col min="11270" max="11270" width="9.28515625" style="139"/>
    <col min="11271" max="11271" width="12.42578125" style="139" bestFit="1" customWidth="1"/>
    <col min="11272" max="11515" width="9.28515625" style="139"/>
    <col min="11516" max="11520" width="10.7109375" style="139" customWidth="1"/>
    <col min="11521" max="11521" width="16.7109375" style="139" customWidth="1"/>
    <col min="11522" max="11522" width="10.7109375" style="139" customWidth="1"/>
    <col min="11523" max="11524" width="17.7109375" style="139" customWidth="1"/>
    <col min="11525" max="11525" width="36.7109375" style="139" customWidth="1"/>
    <col min="11526" max="11526" width="9.28515625" style="139"/>
    <col min="11527" max="11527" width="12.42578125" style="139" bestFit="1" customWidth="1"/>
    <col min="11528" max="11771" width="9.28515625" style="139"/>
    <col min="11772" max="11776" width="10.7109375" style="139" customWidth="1"/>
    <col min="11777" max="11777" width="16.7109375" style="139" customWidth="1"/>
    <col min="11778" max="11778" width="10.7109375" style="139" customWidth="1"/>
    <col min="11779" max="11780" width="17.7109375" style="139" customWidth="1"/>
    <col min="11781" max="11781" width="36.7109375" style="139" customWidth="1"/>
    <col min="11782" max="11782" width="9.28515625" style="139"/>
    <col min="11783" max="11783" width="12.42578125" style="139" bestFit="1" customWidth="1"/>
    <col min="11784" max="12027" width="9.28515625" style="139"/>
    <col min="12028" max="12032" width="10.7109375" style="139" customWidth="1"/>
    <col min="12033" max="12033" width="16.7109375" style="139" customWidth="1"/>
    <col min="12034" max="12034" width="10.7109375" style="139" customWidth="1"/>
    <col min="12035" max="12036" width="17.7109375" style="139" customWidth="1"/>
    <col min="12037" max="12037" width="36.7109375" style="139" customWidth="1"/>
    <col min="12038" max="12038" width="9.28515625" style="139"/>
    <col min="12039" max="12039" width="12.42578125" style="139" bestFit="1" customWidth="1"/>
    <col min="12040" max="12283" width="9.28515625" style="139"/>
    <col min="12284" max="12288" width="10.7109375" style="139" customWidth="1"/>
    <col min="12289" max="12289" width="16.7109375" style="139" customWidth="1"/>
    <col min="12290" max="12290" width="10.7109375" style="139" customWidth="1"/>
    <col min="12291" max="12292" width="17.7109375" style="139" customWidth="1"/>
    <col min="12293" max="12293" width="36.7109375" style="139" customWidth="1"/>
    <col min="12294" max="12294" width="9.28515625" style="139"/>
    <col min="12295" max="12295" width="12.42578125" style="139" bestFit="1" customWidth="1"/>
    <col min="12296" max="12539" width="9.28515625" style="139"/>
    <col min="12540" max="12544" width="10.7109375" style="139" customWidth="1"/>
    <col min="12545" max="12545" width="16.7109375" style="139" customWidth="1"/>
    <col min="12546" max="12546" width="10.7109375" style="139" customWidth="1"/>
    <col min="12547" max="12548" width="17.7109375" style="139" customWidth="1"/>
    <col min="12549" max="12549" width="36.7109375" style="139" customWidth="1"/>
    <col min="12550" max="12550" width="9.28515625" style="139"/>
    <col min="12551" max="12551" width="12.42578125" style="139" bestFit="1" customWidth="1"/>
    <col min="12552" max="12795" width="9.28515625" style="139"/>
    <col min="12796" max="12800" width="10.7109375" style="139" customWidth="1"/>
    <col min="12801" max="12801" width="16.7109375" style="139" customWidth="1"/>
    <col min="12802" max="12802" width="10.7109375" style="139" customWidth="1"/>
    <col min="12803" max="12804" width="17.7109375" style="139" customWidth="1"/>
    <col min="12805" max="12805" width="36.7109375" style="139" customWidth="1"/>
    <col min="12806" max="12806" width="9.28515625" style="139"/>
    <col min="12807" max="12807" width="12.42578125" style="139" bestFit="1" customWidth="1"/>
    <col min="12808" max="13051" width="9.28515625" style="139"/>
    <col min="13052" max="13056" width="10.7109375" style="139" customWidth="1"/>
    <col min="13057" max="13057" width="16.7109375" style="139" customWidth="1"/>
    <col min="13058" max="13058" width="10.7109375" style="139" customWidth="1"/>
    <col min="13059" max="13060" width="17.7109375" style="139" customWidth="1"/>
    <col min="13061" max="13061" width="36.7109375" style="139" customWidth="1"/>
    <col min="13062" max="13062" width="9.28515625" style="139"/>
    <col min="13063" max="13063" width="12.42578125" style="139" bestFit="1" customWidth="1"/>
    <col min="13064" max="13307" width="9.28515625" style="139"/>
    <col min="13308" max="13312" width="10.7109375" style="139" customWidth="1"/>
    <col min="13313" max="13313" width="16.7109375" style="139" customWidth="1"/>
    <col min="13314" max="13314" width="10.7109375" style="139" customWidth="1"/>
    <col min="13315" max="13316" width="17.7109375" style="139" customWidth="1"/>
    <col min="13317" max="13317" width="36.7109375" style="139" customWidth="1"/>
    <col min="13318" max="13318" width="9.28515625" style="139"/>
    <col min="13319" max="13319" width="12.42578125" style="139" bestFit="1" customWidth="1"/>
    <col min="13320" max="13563" width="9.28515625" style="139"/>
    <col min="13564" max="13568" width="10.7109375" style="139" customWidth="1"/>
    <col min="13569" max="13569" width="16.7109375" style="139" customWidth="1"/>
    <col min="13570" max="13570" width="10.7109375" style="139" customWidth="1"/>
    <col min="13571" max="13572" width="17.7109375" style="139" customWidth="1"/>
    <col min="13573" max="13573" width="36.7109375" style="139" customWidth="1"/>
    <col min="13574" max="13574" width="9.28515625" style="139"/>
    <col min="13575" max="13575" width="12.42578125" style="139" bestFit="1" customWidth="1"/>
    <col min="13576" max="13819" width="9.28515625" style="139"/>
    <col min="13820" max="13824" width="10.7109375" style="139" customWidth="1"/>
    <col min="13825" max="13825" width="16.7109375" style="139" customWidth="1"/>
    <col min="13826" max="13826" width="10.7109375" style="139" customWidth="1"/>
    <col min="13827" max="13828" width="17.7109375" style="139" customWidth="1"/>
    <col min="13829" max="13829" width="36.7109375" style="139" customWidth="1"/>
    <col min="13830" max="13830" width="9.28515625" style="139"/>
    <col min="13831" max="13831" width="12.42578125" style="139" bestFit="1" customWidth="1"/>
    <col min="13832" max="14075" width="9.28515625" style="139"/>
    <col min="14076" max="14080" width="10.7109375" style="139" customWidth="1"/>
    <col min="14081" max="14081" width="16.7109375" style="139" customWidth="1"/>
    <col min="14082" max="14082" width="10.7109375" style="139" customWidth="1"/>
    <col min="14083" max="14084" width="17.7109375" style="139" customWidth="1"/>
    <col min="14085" max="14085" width="36.7109375" style="139" customWidth="1"/>
    <col min="14086" max="14086" width="9.28515625" style="139"/>
    <col min="14087" max="14087" width="12.42578125" style="139" bestFit="1" customWidth="1"/>
    <col min="14088" max="14331" width="9.28515625" style="139"/>
    <col min="14332" max="14336" width="10.7109375" style="139" customWidth="1"/>
    <col min="14337" max="14337" width="16.7109375" style="139" customWidth="1"/>
    <col min="14338" max="14338" width="10.7109375" style="139" customWidth="1"/>
    <col min="14339" max="14340" width="17.7109375" style="139" customWidth="1"/>
    <col min="14341" max="14341" width="36.7109375" style="139" customWidth="1"/>
    <col min="14342" max="14342" width="9.28515625" style="139"/>
    <col min="14343" max="14343" width="12.42578125" style="139" bestFit="1" customWidth="1"/>
    <col min="14344" max="14587" width="9.28515625" style="139"/>
    <col min="14588" max="14592" width="10.7109375" style="139" customWidth="1"/>
    <col min="14593" max="14593" width="16.7109375" style="139" customWidth="1"/>
    <col min="14594" max="14594" width="10.7109375" style="139" customWidth="1"/>
    <col min="14595" max="14596" width="17.7109375" style="139" customWidth="1"/>
    <col min="14597" max="14597" width="36.7109375" style="139" customWidth="1"/>
    <col min="14598" max="14598" width="9.28515625" style="139"/>
    <col min="14599" max="14599" width="12.42578125" style="139" bestFit="1" customWidth="1"/>
    <col min="14600" max="14843" width="9.28515625" style="139"/>
    <col min="14844" max="14848" width="10.7109375" style="139" customWidth="1"/>
    <col min="14849" max="14849" width="16.7109375" style="139" customWidth="1"/>
    <col min="14850" max="14850" width="10.7109375" style="139" customWidth="1"/>
    <col min="14851" max="14852" width="17.7109375" style="139" customWidth="1"/>
    <col min="14853" max="14853" width="36.7109375" style="139" customWidth="1"/>
    <col min="14854" max="14854" width="9.28515625" style="139"/>
    <col min="14855" max="14855" width="12.42578125" style="139" bestFit="1" customWidth="1"/>
    <col min="14856" max="15099" width="9.28515625" style="139"/>
    <col min="15100" max="15104" width="10.7109375" style="139" customWidth="1"/>
    <col min="15105" max="15105" width="16.7109375" style="139" customWidth="1"/>
    <col min="15106" max="15106" width="10.7109375" style="139" customWidth="1"/>
    <col min="15107" max="15108" width="17.7109375" style="139" customWidth="1"/>
    <col min="15109" max="15109" width="36.7109375" style="139" customWidth="1"/>
    <col min="15110" max="15110" width="9.28515625" style="139"/>
    <col min="15111" max="15111" width="12.42578125" style="139" bestFit="1" customWidth="1"/>
    <col min="15112" max="15355" width="9.28515625" style="139"/>
    <col min="15356" max="15360" width="10.7109375" style="139" customWidth="1"/>
    <col min="15361" max="15361" width="16.7109375" style="139" customWidth="1"/>
    <col min="15362" max="15362" width="10.7109375" style="139" customWidth="1"/>
    <col min="15363" max="15364" width="17.7109375" style="139" customWidth="1"/>
    <col min="15365" max="15365" width="36.7109375" style="139" customWidth="1"/>
    <col min="15366" max="15366" width="9.28515625" style="139"/>
    <col min="15367" max="15367" width="12.42578125" style="139" bestFit="1" customWidth="1"/>
    <col min="15368" max="15611" width="9.28515625" style="139"/>
    <col min="15612" max="15616" width="10.7109375" style="139" customWidth="1"/>
    <col min="15617" max="15617" width="16.7109375" style="139" customWidth="1"/>
    <col min="15618" max="15618" width="10.7109375" style="139" customWidth="1"/>
    <col min="15619" max="15620" width="17.7109375" style="139" customWidth="1"/>
    <col min="15621" max="15621" width="36.7109375" style="139" customWidth="1"/>
    <col min="15622" max="15622" width="9.28515625" style="139"/>
    <col min="15623" max="15623" width="12.42578125" style="139" bestFit="1" customWidth="1"/>
    <col min="15624" max="15867" width="9.28515625" style="139"/>
    <col min="15868" max="15872" width="10.7109375" style="139" customWidth="1"/>
    <col min="15873" max="15873" width="16.7109375" style="139" customWidth="1"/>
    <col min="15874" max="15874" width="10.7109375" style="139" customWidth="1"/>
    <col min="15875" max="15876" width="17.7109375" style="139" customWidth="1"/>
    <col min="15877" max="15877" width="36.7109375" style="139" customWidth="1"/>
    <col min="15878" max="15878" width="9.28515625" style="139"/>
    <col min="15879" max="15879" width="12.42578125" style="139" bestFit="1" customWidth="1"/>
    <col min="15880" max="16123" width="9.28515625" style="139"/>
    <col min="16124" max="16128" width="10.7109375" style="139" customWidth="1"/>
    <col min="16129" max="16129" width="16.7109375" style="139" customWidth="1"/>
    <col min="16130" max="16130" width="10.7109375" style="139" customWidth="1"/>
    <col min="16131" max="16132" width="17.7109375" style="139" customWidth="1"/>
    <col min="16133" max="16133" width="36.7109375" style="139" customWidth="1"/>
    <col min="16134" max="16134" width="9.28515625" style="139"/>
    <col min="16135" max="16135" width="12.42578125" style="139" bestFit="1" customWidth="1"/>
    <col min="16136" max="16379" width="9.28515625" style="139"/>
    <col min="16380" max="16384" width="9.28515625" style="139" customWidth="1"/>
  </cols>
  <sheetData>
    <row r="1" spans="1:7">
      <c r="G1" s="197" t="s">
        <v>90</v>
      </c>
    </row>
    <row r="2" spans="1:7" s="151" customFormat="1" ht="18.75" customHeight="1">
      <c r="A2" s="198" t="s">
        <v>94</v>
      </c>
      <c r="B2" s="198"/>
      <c r="C2" s="198"/>
      <c r="D2" s="198"/>
      <c r="E2" s="198"/>
      <c r="F2" s="198"/>
      <c r="G2" s="198"/>
    </row>
    <row r="3" spans="1:7" s="145" customFormat="1" ht="18" customHeight="1">
      <c r="A3" s="143" t="s">
        <v>106</v>
      </c>
      <c r="B3" s="144"/>
      <c r="C3" s="144"/>
      <c r="D3" s="143"/>
      <c r="E3" s="143"/>
      <c r="G3" s="144"/>
    </row>
    <row r="4" spans="1:7" s="145" customFormat="1" ht="18" customHeight="1">
      <c r="A4" s="146" t="s">
        <v>92</v>
      </c>
      <c r="B4" s="146"/>
      <c r="C4" s="146" t="s">
        <v>154</v>
      </c>
      <c r="D4" s="146"/>
      <c r="E4" s="146"/>
      <c r="F4" s="146"/>
      <c r="G4" s="146"/>
    </row>
    <row r="5" spans="1:7" s="145" customFormat="1" ht="18" customHeight="1">
      <c r="A5" s="146" t="s">
        <v>26</v>
      </c>
      <c r="B5" s="146" t="s">
        <v>155</v>
      </c>
      <c r="C5" s="146"/>
      <c r="D5" s="146"/>
      <c r="E5" s="146"/>
      <c r="F5" s="146"/>
      <c r="G5" s="146"/>
    </row>
    <row r="6" spans="1:7" s="145" customFormat="1" ht="18" customHeight="1">
      <c r="A6" s="146" t="s">
        <v>93</v>
      </c>
      <c r="B6" s="146"/>
      <c r="C6" s="146"/>
      <c r="D6" s="152" t="s">
        <v>25</v>
      </c>
      <c r="E6" s="152"/>
      <c r="F6" s="146"/>
      <c r="G6" s="146"/>
    </row>
    <row r="7" spans="1:7" s="151" customFormat="1" ht="18.75" customHeight="1">
      <c r="A7" s="149" t="s">
        <v>59</v>
      </c>
      <c r="B7" s="149"/>
      <c r="C7" s="146" t="s">
        <v>60</v>
      </c>
      <c r="D7" s="146" t="s">
        <v>95</v>
      </c>
      <c r="E7" s="150">
        <v>1</v>
      </c>
      <c r="F7" s="146" t="s">
        <v>18</v>
      </c>
      <c r="G7" s="149"/>
    </row>
    <row r="8" spans="1:7" s="151" customFormat="1" ht="18.75" customHeight="1">
      <c r="A8" s="152" t="s">
        <v>97</v>
      </c>
      <c r="B8" s="152"/>
      <c r="C8" s="152"/>
      <c r="D8" s="152"/>
      <c r="E8" s="152"/>
      <c r="F8" s="152"/>
      <c r="G8" s="152"/>
    </row>
    <row r="9" spans="1:7" s="151" customFormat="1" ht="18.75" customHeight="1" thickBot="1">
      <c r="A9" s="199" t="s">
        <v>65</v>
      </c>
      <c r="B9" s="199"/>
      <c r="C9" s="199"/>
      <c r="D9" s="199"/>
      <c r="E9" s="199"/>
      <c r="F9" s="199"/>
      <c r="G9" s="199"/>
    </row>
    <row r="10" spans="1:7" s="151" customFormat="1" ht="18.75" customHeight="1">
      <c r="A10" s="200" t="s">
        <v>27</v>
      </c>
      <c r="B10" s="201" t="s">
        <v>6</v>
      </c>
      <c r="C10" s="202"/>
      <c r="D10" s="202"/>
      <c r="E10" s="203"/>
      <c r="F10" s="204" t="s">
        <v>64</v>
      </c>
      <c r="G10" s="200" t="s">
        <v>12</v>
      </c>
    </row>
    <row r="11" spans="1:7" s="151" customFormat="1" ht="18.75" customHeight="1" thickBot="1">
      <c r="A11" s="205"/>
      <c r="B11" s="206"/>
      <c r="C11" s="207"/>
      <c r="D11" s="207"/>
      <c r="E11" s="208"/>
      <c r="F11" s="209" t="s">
        <v>13</v>
      </c>
      <c r="G11" s="205"/>
    </row>
    <row r="12" spans="1:7" s="151" customFormat="1" ht="18.75" customHeight="1">
      <c r="A12" s="210">
        <f>[1]ใบปะหน้า!A11</f>
        <v>1</v>
      </c>
      <c r="B12" s="211" t="s">
        <v>96</v>
      </c>
      <c r="C12" s="212"/>
      <c r="D12" s="212"/>
      <c r="E12" s="213"/>
      <c r="F12" s="214">
        <f>'ใบปะหน้า-ปร.4'!I23</f>
        <v>939000</v>
      </c>
      <c r="G12" s="215" t="s">
        <v>46</v>
      </c>
    </row>
    <row r="13" spans="1:7" s="151" customFormat="1" ht="18.75" customHeight="1">
      <c r="A13" s="216"/>
      <c r="B13" s="217"/>
      <c r="C13" s="218"/>
      <c r="D13" s="218"/>
      <c r="E13" s="219"/>
      <c r="F13" s="220"/>
      <c r="G13" s="221"/>
    </row>
    <row r="14" spans="1:7" s="151" customFormat="1" ht="18.75" customHeight="1">
      <c r="A14" s="216"/>
      <c r="B14" s="222"/>
      <c r="C14" s="223"/>
      <c r="D14" s="223"/>
      <c r="E14" s="223"/>
      <c r="F14" s="220"/>
      <c r="G14" s="221"/>
    </row>
    <row r="15" spans="1:7" s="151" customFormat="1" ht="18.75" customHeight="1">
      <c r="A15" s="216"/>
      <c r="B15" s="224"/>
      <c r="C15" s="223"/>
      <c r="D15" s="223"/>
      <c r="E15" s="223"/>
      <c r="F15" s="220"/>
      <c r="G15" s="221"/>
    </row>
    <row r="16" spans="1:7" s="151" customFormat="1" ht="18.75" customHeight="1">
      <c r="A16" s="216"/>
      <c r="B16" s="225"/>
      <c r="C16" s="223"/>
      <c r="D16" s="223"/>
      <c r="E16" s="223"/>
      <c r="F16" s="226"/>
      <c r="G16" s="221"/>
    </row>
    <row r="17" spans="1:7" s="151" customFormat="1" ht="18.75" customHeight="1" thickBot="1">
      <c r="A17" s="227"/>
      <c r="B17" s="228"/>
      <c r="C17" s="229"/>
      <c r="D17" s="229"/>
      <c r="E17" s="230"/>
      <c r="F17" s="231"/>
      <c r="G17" s="232"/>
    </row>
    <row r="18" spans="1:7" s="151" customFormat="1" ht="18.75" customHeight="1" thickBot="1">
      <c r="A18" s="233"/>
      <c r="B18" s="234"/>
      <c r="C18" s="235"/>
      <c r="D18" s="235"/>
      <c r="E18" s="236"/>
      <c r="F18" s="237"/>
      <c r="G18" s="238"/>
    </row>
    <row r="19" spans="1:7" s="151" customFormat="1" ht="18.75" customHeight="1" thickBot="1">
      <c r="A19" s="239"/>
      <c r="B19" s="240" t="s">
        <v>66</v>
      </c>
      <c r="C19" s="240"/>
      <c r="D19" s="240"/>
      <c r="E19" s="240"/>
      <c r="F19" s="241">
        <f>SUM(F12:F18)</f>
        <v>939000</v>
      </c>
      <c r="G19" s="242"/>
    </row>
    <row r="20" spans="1:7" s="151" customFormat="1" ht="18.75" customHeight="1">
      <c r="B20" s="240" t="str">
        <f>"( "&amp; BAHTTEXT(F19)&amp;" )"</f>
        <v>( เก้าแสนสามหมื่นเก้าพันบาทถ้วน )</v>
      </c>
      <c r="C20" s="240"/>
      <c r="D20" s="240"/>
      <c r="E20" s="240"/>
      <c r="F20" s="240"/>
    </row>
    <row r="21" spans="1:7" s="151" customFormat="1" ht="18.75" customHeight="1">
      <c r="B21" s="280"/>
      <c r="C21" s="280"/>
      <c r="D21" s="280"/>
      <c r="E21" s="280"/>
      <c r="F21" s="280"/>
    </row>
    <row r="22" spans="1:7" s="151" customFormat="1" ht="18.75" customHeight="1">
      <c r="A22" s="151" t="s">
        <v>62</v>
      </c>
      <c r="E22" s="151" t="s">
        <v>62</v>
      </c>
    </row>
    <row r="23" spans="1:7" s="151" customFormat="1" ht="18.75" customHeight="1">
      <c r="A23" s="151" t="s">
        <v>160</v>
      </c>
      <c r="C23" s="245"/>
      <c r="E23" s="151" t="s">
        <v>159</v>
      </c>
    </row>
    <row r="24" spans="1:7" s="151" customFormat="1" ht="18.75" customHeight="1">
      <c r="A24" s="194" t="s">
        <v>153</v>
      </c>
      <c r="C24" s="245"/>
      <c r="E24" s="194" t="s">
        <v>152</v>
      </c>
    </row>
    <row r="25" spans="1:7" s="151" customFormat="1" ht="18.75" customHeight="1">
      <c r="B25" s="243"/>
      <c r="F25" s="244"/>
    </row>
    <row r="26" spans="1:7" s="151" customFormat="1" ht="18.75" customHeight="1">
      <c r="A26" s="151" t="s">
        <v>62</v>
      </c>
      <c r="E26" s="151" t="s">
        <v>62</v>
      </c>
    </row>
    <row r="27" spans="1:7" s="151" customFormat="1" ht="18.75" customHeight="1">
      <c r="A27" s="151" t="s">
        <v>157</v>
      </c>
      <c r="C27" s="245"/>
      <c r="E27" s="151" t="s">
        <v>158</v>
      </c>
    </row>
    <row r="28" spans="1:7" s="151" customFormat="1" ht="18.75" customHeight="1">
      <c r="A28" s="194" t="s">
        <v>148</v>
      </c>
      <c r="C28" s="245"/>
      <c r="E28" s="195" t="s">
        <v>57</v>
      </c>
    </row>
    <row r="29" spans="1:7" s="151" customFormat="1" ht="18.75" customHeight="1">
      <c r="A29" s="194"/>
      <c r="C29" s="245"/>
      <c r="E29" s="194" t="s">
        <v>149</v>
      </c>
    </row>
    <row r="30" spans="1:7" ht="18.75" customHeight="1">
      <c r="A30" s="194"/>
      <c r="B30" s="151"/>
      <c r="C30" s="195"/>
      <c r="D30" s="196"/>
      <c r="E30" s="194"/>
    </row>
    <row r="31" spans="1:7" ht="18.75" customHeight="1">
      <c r="A31" s="194"/>
      <c r="B31" s="151"/>
      <c r="C31" s="151" t="s">
        <v>67</v>
      </c>
      <c r="D31" s="196"/>
      <c r="E31" s="194"/>
    </row>
    <row r="32" spans="1:7" ht="18.75" customHeight="1">
      <c r="A32" s="194"/>
      <c r="B32" s="151"/>
      <c r="C32" s="151" t="s">
        <v>144</v>
      </c>
      <c r="D32" s="196"/>
      <c r="E32" s="194"/>
    </row>
    <row r="33" spans="1:7" ht="18.75" customHeight="1">
      <c r="A33" s="194"/>
      <c r="B33" s="195"/>
      <c r="C33" s="151" t="s">
        <v>156</v>
      </c>
      <c r="D33" s="196"/>
      <c r="E33" s="196"/>
      <c r="G33" s="192"/>
    </row>
    <row r="34" spans="1:7" ht="18.75" customHeight="1"/>
    <row r="35" spans="1:7" ht="18.75" customHeight="1"/>
    <row r="36" spans="1:7" ht="18.75" customHeight="1"/>
    <row r="37" spans="1:7" ht="18.75" customHeight="1"/>
    <row r="38" spans="1:7" ht="18.75" customHeight="1"/>
    <row r="39" spans="1:7" ht="18.75" customHeight="1"/>
    <row r="40" spans="1:7" ht="18.75" customHeight="1"/>
    <row r="41" spans="1:7" ht="18.75" customHeight="1"/>
    <row r="42" spans="1:7" ht="18.75" customHeight="1"/>
    <row r="43" spans="1:7" ht="18.75" customHeight="1"/>
    <row r="44" spans="1:7" ht="18.75" customHeight="1"/>
    <row r="45" spans="1:7" ht="18.75" customHeight="1"/>
    <row r="46" spans="1:7" ht="18.75" customHeight="1"/>
    <row r="47" spans="1:7" ht="18.75" customHeight="1"/>
    <row r="48" spans="1:7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11">
    <mergeCell ref="A8:G8"/>
    <mergeCell ref="B20:F20"/>
    <mergeCell ref="A2:G2"/>
    <mergeCell ref="D6:E6"/>
    <mergeCell ref="B12:E12"/>
    <mergeCell ref="B13:E13"/>
    <mergeCell ref="B19:E19"/>
    <mergeCell ref="A9:G9"/>
    <mergeCell ref="G10:G11"/>
    <mergeCell ref="B10:E11"/>
    <mergeCell ref="A10:A11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บก.01</vt:lpstr>
      <vt:lpstr>ใบปะหน้า-ปร.4</vt:lpstr>
      <vt:lpstr>ปร.4</vt:lpstr>
      <vt:lpstr>ปร.4 (พ)</vt:lpstr>
      <vt:lpstr>ปร5 (ก)</vt:lpstr>
      <vt:lpstr>ปร6 </vt:lpstr>
      <vt:lpstr>บก.01!Print_Area</vt:lpstr>
      <vt:lpstr>'ใบปะหน้า-ปร.4'!Print_Area</vt:lpstr>
      <vt:lpstr>ปร.4!Print_Area</vt:lpstr>
      <vt:lpstr>'ปร.4 (พ)'!Print_Area</vt:lpstr>
      <vt:lpstr>'ปร5 (ก)'!Print_Area</vt:lpstr>
      <vt:lpstr>'ปร6 '!Print_Area</vt:lpstr>
      <vt:lpstr>'ใบปะหน้า-ปร.4'!Print_Titles</vt:lpstr>
      <vt:lpstr>ปร.4!Print_Titles</vt:lpstr>
      <vt:lpstr>'ปร.4 (พ)'!Print_Titles</vt:lpstr>
      <vt:lpstr>'ปร5 (ก)'!Print_Titles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2026-02-20T09:40:52Z</cp:lastPrinted>
  <dcterms:created xsi:type="dcterms:W3CDTF">2021-04-22T03:01:06Z</dcterms:created>
  <dcterms:modified xsi:type="dcterms:W3CDTF">2026-02-20T09:40:55Z</dcterms:modified>
</cp:coreProperties>
</file>